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225" activeTab="3"/>
  </bookViews>
  <sheets>
    <sheet name="一般预算收入" sheetId="1" r:id="rId1"/>
    <sheet name="一般预算支出" sheetId="2" r:id="rId2"/>
    <sheet name="一般预算收支平衡" sheetId="3" r:id="rId3"/>
    <sheet name="政府性基金收入" sheetId="4" r:id="rId4"/>
    <sheet name="政府性基金支出" sheetId="5" r:id="rId5"/>
    <sheet name="社保基金收支情况" sheetId="6" r:id="rId6"/>
  </sheets>
  <externalReferences>
    <externalReference r:id="rId7"/>
  </externalReferenc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<sst xmlns="http://schemas.openxmlformats.org/spreadsheetml/2006/main" count="2855" uniqueCount="2426">
  <si>
    <t xml:space="preserve">2015年度芦台开发区一般公共预算收入决算录入表		</t>
  </si>
  <si>
    <t>录入01表</t>
  </si>
  <si>
    <t>单位:万元</t>
  </si>
  <si>
    <t>科目编码</t>
  </si>
  <si>
    <t>科目名称</t>
  </si>
  <si>
    <t>决算数</t>
  </si>
  <si>
    <t>一般公共预算收入</t>
  </si>
  <si>
    <t>税收收入</t>
  </si>
  <si>
    <t xml:space="preserve">  增值税</t>
  </si>
  <si>
    <t xml:space="preserve">    国内增值税</t>
  </si>
  <si>
    <t xml:space="preserve">      国有企业增值税</t>
  </si>
  <si>
    <t xml:space="preserve">      集体企业增值税</t>
  </si>
  <si>
    <t xml:space="preserve">      股份制企业增值税</t>
  </si>
  <si>
    <t xml:space="preserve">      联营企业增值税</t>
  </si>
  <si>
    <t xml:space="preserve">      港澳台和外商投资企业增值税</t>
  </si>
  <si>
    <t xml:space="preserve">      私营企业增值税</t>
  </si>
  <si>
    <t xml:space="preserve">      其他增值税</t>
  </si>
  <si>
    <t xml:space="preserve">      增值税税款滞纳金、罚款收入</t>
  </si>
  <si>
    <t xml:space="preserve">      福利企业增值税退税</t>
  </si>
  <si>
    <t xml:space="preserve">      软件增值税退税</t>
  </si>
  <si>
    <t xml:space="preserve">      宣传文化单位增值税退税</t>
  </si>
  <si>
    <t xml:space="preserve">      森工综合利用增值税退税</t>
  </si>
  <si>
    <t xml:space="preserve">      核电站增值税退税</t>
  </si>
  <si>
    <t xml:space="preserve">      水电增值税退税</t>
  </si>
  <si>
    <t xml:space="preserve">      资源综合利用增值税退税</t>
  </si>
  <si>
    <t xml:space="preserve">      成品油增值税退税</t>
  </si>
  <si>
    <t xml:space="preserve">      其他增值税退税</t>
  </si>
  <si>
    <t xml:space="preserve">      免抵调增增值税</t>
  </si>
  <si>
    <t xml:space="preserve">      成品油价格和税费改革增值税划出</t>
  </si>
  <si>
    <t xml:space="preserve">      成品油价格和税费改革增值税划入</t>
  </si>
  <si>
    <t xml:space="preserve">    进口货物增值税(项)</t>
  </si>
  <si>
    <t xml:space="preserve">      进口货物增值税(目)</t>
  </si>
  <si>
    <t xml:space="preserve">      进口货物增值税税款滞纳金、罚款收入</t>
  </si>
  <si>
    <t xml:space="preserve">      进口货物退增值税</t>
  </si>
  <si>
    <t xml:space="preserve">    出口货物退增值税(项)</t>
  </si>
  <si>
    <t xml:space="preserve">      出口货物退增值税(目)</t>
  </si>
  <si>
    <t xml:space="preserve">      免抵调减增值税</t>
  </si>
  <si>
    <t xml:space="preserve">    改征增值税(项)</t>
  </si>
  <si>
    <t xml:space="preserve">      改征增值税(目)</t>
  </si>
  <si>
    <t xml:space="preserve">      中国铁路总公司改征增值税待分配收入</t>
  </si>
  <si>
    <t xml:space="preserve">      改征增值税税款滞纳金、罚款收入</t>
  </si>
  <si>
    <t xml:space="preserve">      改征增值税国内退税</t>
  </si>
  <si>
    <t xml:space="preserve">      免抵调增改征增值税</t>
  </si>
  <si>
    <t xml:space="preserve">    改征增值税出口退税(项)</t>
  </si>
  <si>
    <t xml:space="preserve">      改征增值税出口退税(目)</t>
  </si>
  <si>
    <t xml:space="preserve">      免抵调减改征增值税</t>
  </si>
  <si>
    <t xml:space="preserve">  消费税</t>
  </si>
  <si>
    <t xml:space="preserve">    国内消费税</t>
  </si>
  <si>
    <t xml:space="preserve">      国有企业消费税</t>
  </si>
  <si>
    <t xml:space="preserve">      集体企业消费税</t>
  </si>
  <si>
    <t xml:space="preserve">      股份制企业消费税</t>
  </si>
  <si>
    <t xml:space="preserve">      联营企业消费税</t>
  </si>
  <si>
    <t xml:space="preserve">      港澳台和外商投资企业消费税</t>
  </si>
  <si>
    <t xml:space="preserve">      私营企业消费税</t>
  </si>
  <si>
    <t xml:space="preserve">      成品油消费税</t>
  </si>
  <si>
    <t xml:space="preserve">      其他消费税</t>
  </si>
  <si>
    <t xml:space="preserve">      消费税税款滞纳金、罚款收入</t>
  </si>
  <si>
    <t xml:space="preserve">      成品油消费税退税</t>
  </si>
  <si>
    <t xml:space="preserve">      其他消费税退税</t>
  </si>
  <si>
    <t xml:space="preserve">    进口消费品消费税</t>
  </si>
  <si>
    <t xml:space="preserve">      进口成品油消费税</t>
  </si>
  <si>
    <t xml:space="preserve">      进口其他消费品消费税</t>
  </si>
  <si>
    <t xml:space="preserve">      进口消费品消费税税款滞纳金、罚款收入</t>
  </si>
  <si>
    <t xml:space="preserve">      进口成品油消费税退税</t>
  </si>
  <si>
    <t xml:space="preserve">      进口其他消费品退消费税</t>
  </si>
  <si>
    <t xml:space="preserve">    出口消费品退消费税</t>
  </si>
  <si>
    <t xml:space="preserve">  营业税</t>
  </si>
  <si>
    <t xml:space="preserve">    铁路运输企业营业税</t>
  </si>
  <si>
    <t xml:space="preserve">      中国铁路总公司集中缴纳的铁路运输企业营业税</t>
  </si>
  <si>
    <t xml:space="preserve">      跨省合资铁路营业税</t>
  </si>
  <si>
    <t xml:space="preserve">    金融保险业营业税(中央)</t>
  </si>
  <si>
    <t xml:space="preserve">    金融保险业营业税(地方)</t>
  </si>
  <si>
    <t xml:space="preserve">      交强险营业税</t>
  </si>
  <si>
    <t xml:space="preserve">      其他金融保险业营业税(地方)</t>
  </si>
  <si>
    <t xml:space="preserve">    一般营业税</t>
  </si>
  <si>
    <t xml:space="preserve">    铁路建设基金营业税</t>
  </si>
  <si>
    <t xml:space="preserve">    中国铁路总公司集中缴纳的铁路运输企业营业税待分配收入</t>
  </si>
  <si>
    <t xml:space="preserve">    营业税税款滞纳金、罚款收入</t>
  </si>
  <si>
    <t xml:space="preserve">    营业税退税</t>
  </si>
  <si>
    <t xml:space="preserve">  企业所得税</t>
  </si>
  <si>
    <t xml:space="preserve">    国有冶金工业所得税</t>
  </si>
  <si>
    <t xml:space="preserve">    国有有色金属工业所得税</t>
  </si>
  <si>
    <t xml:space="preserve">    国有煤炭工业所得税</t>
  </si>
  <si>
    <t xml:space="preserve">    国有电力工业所得税</t>
  </si>
  <si>
    <t xml:space="preserve">    国有石油和化学工业所得税</t>
  </si>
  <si>
    <t xml:space="preserve">    国有机械工业所得税</t>
  </si>
  <si>
    <t xml:space="preserve">    国有汽车工业所得税</t>
  </si>
  <si>
    <t xml:space="preserve">    国有核工业所得税</t>
  </si>
  <si>
    <t xml:space="preserve">    国有航空工业所得税</t>
  </si>
  <si>
    <t xml:space="preserve">    国有航天工业所得税</t>
  </si>
  <si>
    <t xml:space="preserve">    国有电子工业所得税</t>
  </si>
  <si>
    <t xml:space="preserve">    国有兵器工业所得税</t>
  </si>
  <si>
    <t xml:space="preserve">    国有船舶工业所得税</t>
  </si>
  <si>
    <t xml:space="preserve">    国有建筑材料工业所得税</t>
  </si>
  <si>
    <t xml:space="preserve">    国有烟草企业所得税</t>
  </si>
  <si>
    <t xml:space="preserve">    国有纺织企业所得税</t>
  </si>
  <si>
    <t xml:space="preserve">    国有铁道企业所得税</t>
  </si>
  <si>
    <t xml:space="preserve">      中国铁路总公司集中缴纳的铁路运输企业所得税</t>
  </si>
  <si>
    <t xml:space="preserve">      中国铁路总公司集中缴纳的铁路运输企业所得税待分配收入</t>
  </si>
  <si>
    <t xml:space="preserve">      其他国有铁道企业所得税</t>
  </si>
  <si>
    <t xml:space="preserve">    国有交通企业所得税</t>
  </si>
  <si>
    <t xml:space="preserve">    国有邮政企业所得税</t>
  </si>
  <si>
    <t xml:space="preserve">    国有民航企业所得税</t>
  </si>
  <si>
    <t xml:space="preserve">    国有海洋石油天然气企业所得税</t>
  </si>
  <si>
    <t xml:space="preserve">    国有外贸企业所得税</t>
  </si>
  <si>
    <t xml:space="preserve">    国有银行所得税</t>
  </si>
  <si>
    <t xml:space="preserve">      中国进出口银行所得税</t>
  </si>
  <si>
    <t xml:space="preserve">      中国农业发展银行所得税</t>
  </si>
  <si>
    <t xml:space="preserve">      其他国有银行所得税</t>
  </si>
  <si>
    <t xml:space="preserve">    国有非银行金融企业所得税</t>
  </si>
  <si>
    <t xml:space="preserve">      中国建银投资有限责任公司所得税</t>
  </si>
  <si>
    <t xml:space="preserve">      中国投资有限责任公司所得税</t>
  </si>
  <si>
    <t xml:space="preserve">      中投公司所属其他公司所得税</t>
  </si>
  <si>
    <t xml:space="preserve">      其他国有非银行金融企业所得税</t>
  </si>
  <si>
    <t xml:space="preserve">    国有保险企业所得税</t>
  </si>
  <si>
    <t xml:space="preserve">    国有文教企业所得税</t>
  </si>
  <si>
    <t xml:space="preserve">      国有电影企业所得税</t>
  </si>
  <si>
    <t xml:space="preserve">      国有出版企业所得税</t>
  </si>
  <si>
    <t xml:space="preserve">      其他国有文教企业所得税</t>
  </si>
  <si>
    <t xml:space="preserve">    国有水产企业所得税</t>
  </si>
  <si>
    <t xml:space="preserve">    国有森林工业企业所得税</t>
  </si>
  <si>
    <t xml:space="preserve">    国有电信企业所得税</t>
  </si>
  <si>
    <t xml:space="preserve">    国有农垦企业所得税</t>
  </si>
  <si>
    <t xml:space="preserve">    其他国有企业所得税</t>
  </si>
  <si>
    <t xml:space="preserve">    集体企业所得税</t>
  </si>
  <si>
    <t xml:space="preserve">    股份制企业所得税</t>
  </si>
  <si>
    <t xml:space="preserve">      股份制海洋石油天然气企业所得税</t>
  </si>
  <si>
    <t xml:space="preserve">      中国石油天然气股份有限公司所得税</t>
  </si>
  <si>
    <t xml:space="preserve">      中国石油化工股份有限公司所得税</t>
  </si>
  <si>
    <t xml:space="preserve">      中国工商银行股份有限公司所得税</t>
  </si>
  <si>
    <t xml:space="preserve">      中国建设银行股份有限公司所得税</t>
  </si>
  <si>
    <t xml:space="preserve">      中国银行股份有限公司所得税</t>
  </si>
  <si>
    <t xml:space="preserve">      长江电力股份有限公司所得税</t>
  </si>
  <si>
    <t xml:space="preserve">      中国农业银行股份有限公司所得税</t>
  </si>
  <si>
    <t xml:space="preserve">      国家开发银行股份有限公司所得税</t>
  </si>
  <si>
    <t xml:space="preserve">      中国邮政储蓄银行股份有限公司所得税</t>
  </si>
  <si>
    <t xml:space="preserve">      中国信达资产管理股份有限公司所得税</t>
  </si>
  <si>
    <t xml:space="preserve">      跨省合资铁路企业所得税</t>
  </si>
  <si>
    <t xml:space="preserve">      中国华融资产管理股份有限公司所得税</t>
  </si>
  <si>
    <t xml:space="preserve">      其他股份制企业所得税</t>
  </si>
  <si>
    <t xml:space="preserve">    联营企业所得税</t>
  </si>
  <si>
    <t xml:space="preserve">    港澳台和外商投资企业所得税</t>
  </si>
  <si>
    <t xml:space="preserve">      港澳台和外商投资海上石油天然气企业所得税</t>
  </si>
  <si>
    <t xml:space="preserve">      其他港澳台和外商投资企业所得税</t>
  </si>
  <si>
    <t xml:space="preserve">    私营企业所得税</t>
  </si>
  <si>
    <t xml:space="preserve">    其他企业所得税</t>
  </si>
  <si>
    <t xml:space="preserve">    分支机构预缴所得税</t>
  </si>
  <si>
    <t xml:space="preserve">      国有企业分支机构预缴所得税</t>
  </si>
  <si>
    <t xml:space="preserve">      股份制企业分支机构预缴所得税</t>
  </si>
  <si>
    <t xml:space="preserve">      港澳台和外商投资企业分支机构预缴所得税</t>
  </si>
  <si>
    <t xml:space="preserve">      其他企业分支机构预缴所得税</t>
  </si>
  <si>
    <t xml:space="preserve">    总机构预缴所得税</t>
  </si>
  <si>
    <t xml:space="preserve">      国有企业总机构预缴所得税</t>
  </si>
  <si>
    <t xml:space="preserve">      股份制企业总机构预缴所得税</t>
  </si>
  <si>
    <t xml:space="preserve">      港澳台和外商投资企业总机构预缴所得税</t>
  </si>
  <si>
    <t xml:space="preserve">      其他企业总机构预缴所得税</t>
  </si>
  <si>
    <t xml:space="preserve">    总机构汇算清缴所得税</t>
  </si>
  <si>
    <t xml:space="preserve">      国有企业总机构汇算清缴所得税</t>
  </si>
  <si>
    <t xml:space="preserve">      股份制企业总机构汇算清缴所得税</t>
  </si>
  <si>
    <t xml:space="preserve">      港澳台和外商投资企业总机构汇算清缴所得税</t>
  </si>
  <si>
    <t xml:space="preserve">      其他企业总机构汇算清缴所得税</t>
  </si>
  <si>
    <t xml:space="preserve">    企业所得税待分配收入</t>
  </si>
  <si>
    <t xml:space="preserve">      国有企业所得税待分配收入</t>
  </si>
  <si>
    <t xml:space="preserve">      股份制企业所得税待分配收入</t>
  </si>
  <si>
    <t xml:space="preserve">      港澳台和外商投资企业所得税待分配收入</t>
  </si>
  <si>
    <t xml:space="preserve">      其他企业所得税待分配收入</t>
  </si>
  <si>
    <t xml:space="preserve">    跨市县分支机构预缴所得税</t>
  </si>
  <si>
    <t xml:space="preserve">    跨市县总机构预缴所得税</t>
  </si>
  <si>
    <t xml:space="preserve">    跨市县总机构汇算清缴所得税</t>
  </si>
  <si>
    <t xml:space="preserve">    省以下企业所得税待分配收入</t>
  </si>
  <si>
    <t xml:space="preserve">    跨市县分支机构汇算清缴所得税</t>
  </si>
  <si>
    <t xml:space="preserve">      国有企业分支机构汇算清缴所得税</t>
  </si>
  <si>
    <t xml:space="preserve">      股份制企业分支机构汇算清缴所得税</t>
  </si>
  <si>
    <t xml:space="preserve">      港澳台和外商投资企业分支机构汇算清缴所得税</t>
  </si>
  <si>
    <t xml:space="preserve">      其他企业分支机构汇算清缴所得税</t>
  </si>
  <si>
    <t xml:space="preserve">    分支机构汇算清缴所得税</t>
  </si>
  <si>
    <t xml:space="preserve">    企业所得税税款滞纳金、罚款、加收利息收入</t>
  </si>
  <si>
    <t xml:space="preserve">      内资企业所得税税款滞纳金、罚款、加收利息收入</t>
  </si>
  <si>
    <t xml:space="preserve">      港澳台和外商投资企业所得税税款滞纳金、罚款、加收利息收入</t>
  </si>
  <si>
    <t xml:space="preserve">      中央企业所得税税款滞纳金、罚款、加收利息收入</t>
  </si>
  <si>
    <t xml:space="preserve">  企业所得税退税</t>
  </si>
  <si>
    <t xml:space="preserve">    国有冶金工业所得税退税</t>
  </si>
  <si>
    <t xml:space="preserve">    国有有色金属工业所得税退税</t>
  </si>
  <si>
    <t xml:space="preserve">    国有煤炭工业所得税退税</t>
  </si>
  <si>
    <t xml:space="preserve">    国有电力工业所得税退税</t>
  </si>
  <si>
    <t xml:space="preserve">    国有石油和化学工业所得税退税</t>
  </si>
  <si>
    <t xml:space="preserve">    国有机械工业所得税退税</t>
  </si>
  <si>
    <t xml:space="preserve">    国有汽车工业所得税退税</t>
  </si>
  <si>
    <t xml:space="preserve">    国有核工业所得税退税</t>
  </si>
  <si>
    <t xml:space="preserve">    国有航空工业所得税退税</t>
  </si>
  <si>
    <t xml:space="preserve">    国有航天工业所得税退税</t>
  </si>
  <si>
    <t xml:space="preserve">    国有电子工业所得税退税</t>
  </si>
  <si>
    <t xml:space="preserve">    国有兵器工业所得税退税</t>
  </si>
  <si>
    <t xml:space="preserve">    国有船舶工业所得税退税</t>
  </si>
  <si>
    <t xml:space="preserve">    国有建筑材料工业所得税退税</t>
  </si>
  <si>
    <t xml:space="preserve">    国有烟草企业所得税退税</t>
  </si>
  <si>
    <t xml:space="preserve">    国有纺织企业所得税退税</t>
  </si>
  <si>
    <t xml:space="preserve">    国有铁道企业所得税退税</t>
  </si>
  <si>
    <t xml:space="preserve">    国有交通企业所得税退税</t>
  </si>
  <si>
    <t xml:space="preserve">    国有邮政企业所得税退税</t>
  </si>
  <si>
    <t xml:space="preserve">    国有民航企业所得税退税</t>
  </si>
  <si>
    <t xml:space="preserve">    海洋石油天然气企业所得税退税</t>
  </si>
  <si>
    <t xml:space="preserve">    国有外贸企业所得税退税</t>
  </si>
  <si>
    <t xml:space="preserve">    国有银行所得税退税</t>
  </si>
  <si>
    <t xml:space="preserve">      中国进出口银行所得税退税</t>
  </si>
  <si>
    <t xml:space="preserve">      中国农业发展银行所得税退税</t>
  </si>
  <si>
    <t xml:space="preserve">      其他国有银行所得税退税</t>
  </si>
  <si>
    <t xml:space="preserve">    国有非银行金融企业所得税退税</t>
  </si>
  <si>
    <t xml:space="preserve">      中国投资有限责任公司所得税退税</t>
  </si>
  <si>
    <t xml:space="preserve">      其他国有非银行金融企业所得税退税</t>
  </si>
  <si>
    <t xml:space="preserve">    国有保险企业所得税退税</t>
  </si>
  <si>
    <t xml:space="preserve">    国有文教企业所得税退税</t>
  </si>
  <si>
    <t xml:space="preserve">      国有电影企业所得税退税</t>
  </si>
  <si>
    <t xml:space="preserve">      国有出版企业所得税退税</t>
  </si>
  <si>
    <t xml:space="preserve">      其他国有文教企业所得税退税</t>
  </si>
  <si>
    <t xml:space="preserve">    国有水产企业所得税退税</t>
  </si>
  <si>
    <t xml:space="preserve">    国有森林工业企业所得税退税</t>
  </si>
  <si>
    <t xml:space="preserve">    国有电信企业所得税退税</t>
  </si>
  <si>
    <t xml:space="preserve">    其他国有企业所得税退税</t>
  </si>
  <si>
    <t xml:space="preserve">    集体企业所得税退税</t>
  </si>
  <si>
    <t xml:space="preserve">    股份制企业所得税退税</t>
  </si>
  <si>
    <t xml:space="preserve">      中国工商银行股份有限公司所得税退税</t>
  </si>
  <si>
    <t xml:space="preserve">      中国建设银行股份有限公司所得税退税</t>
  </si>
  <si>
    <t xml:space="preserve">      中国银行股份有限公司所得税退税</t>
  </si>
  <si>
    <t xml:space="preserve">      中国农业银行股份有限公司所得税退税</t>
  </si>
  <si>
    <t xml:space="preserve">      国家开发银行股份有限公司所得税退税</t>
  </si>
  <si>
    <t xml:space="preserve">      其他股份制企业所得税退税</t>
  </si>
  <si>
    <t xml:space="preserve">      中国邮政储蓄银行股份有限公司所得税退税</t>
  </si>
  <si>
    <t xml:space="preserve">      中国信达资产管理股份有限公司所得税退税</t>
  </si>
  <si>
    <t xml:space="preserve">      中国华融资产管理股份有限公司所得税退税</t>
  </si>
  <si>
    <t xml:space="preserve">    联营企业所得税退税</t>
  </si>
  <si>
    <t xml:space="preserve">    私营企业所得税退税</t>
  </si>
  <si>
    <t xml:space="preserve">    跨省市总分机构企业所得税退税</t>
  </si>
  <si>
    <t xml:space="preserve">      国有跨省市总分机构企业所得税退税</t>
  </si>
  <si>
    <t xml:space="preserve">      股份制跨省市总分机构企业所得税退税</t>
  </si>
  <si>
    <t xml:space="preserve">      港澳台和外商投资跨省市总分机构企业所得税退税</t>
  </si>
  <si>
    <t xml:space="preserve">      其他跨省市总分机构企业所得税退税</t>
  </si>
  <si>
    <t xml:space="preserve">    跨市县总分机构企业所得税退税</t>
  </si>
  <si>
    <t xml:space="preserve">      国有跨市县总分机构企业所得税退税</t>
  </si>
  <si>
    <t xml:space="preserve">      股份制跨市县总分机构企业所得税退税</t>
  </si>
  <si>
    <t xml:space="preserve">      港澳台和外商投资跨市县总分机构企业所得税退税</t>
  </si>
  <si>
    <t xml:space="preserve">      其他跨市县总分机构企业所得税退税</t>
  </si>
  <si>
    <t xml:space="preserve">    其他企业所得税退税</t>
  </si>
  <si>
    <t xml:space="preserve">  个人所得税(款)</t>
  </si>
  <si>
    <t xml:space="preserve">    个人所得税(项)</t>
  </si>
  <si>
    <t xml:space="preserve">      储蓄存款利息所得税</t>
  </si>
  <si>
    <t xml:space="preserve">      军队个人所得税</t>
  </si>
  <si>
    <t xml:space="preserve">      其他个人所得税</t>
  </si>
  <si>
    <t xml:space="preserve">    个人所得税税款滞纳金、罚款收入</t>
  </si>
  <si>
    <t xml:space="preserve">  资源税</t>
  </si>
  <si>
    <t xml:space="preserve">    海洋石油资源税</t>
  </si>
  <si>
    <t xml:space="preserve">    其他资源税</t>
  </si>
  <si>
    <t xml:space="preserve">    资源税税款滞纳金、罚款收入</t>
  </si>
  <si>
    <t xml:space="preserve">  城市维护建设税</t>
  </si>
  <si>
    <t xml:space="preserve">    国有企业城市维护建设税</t>
  </si>
  <si>
    <t xml:space="preserve">      中国铁路总公司集中缴纳的铁路运输企业城市维护建设税</t>
  </si>
  <si>
    <t xml:space="preserve">      其他国有企业城市维护建设税</t>
  </si>
  <si>
    <t xml:space="preserve">    集体企业城市维护建设税</t>
  </si>
  <si>
    <t xml:space="preserve">    股份制企业城市维护建设税</t>
  </si>
  <si>
    <t xml:space="preserve">    联营企业城市维护建设税</t>
  </si>
  <si>
    <t xml:space="preserve">    港澳台和外商投资企业城市维护建设税</t>
  </si>
  <si>
    <t xml:space="preserve">    私营企业城市维护建设税</t>
  </si>
  <si>
    <t xml:space="preserve">    中国铁路总公司集中缴纳的铁路运输企业城市维护建设税待分配收入</t>
  </si>
  <si>
    <t xml:space="preserve">    其他企业城市维护建设税</t>
  </si>
  <si>
    <t xml:space="preserve">    城市维护建设税税款滞纳金、罚款收入</t>
  </si>
  <si>
    <t xml:space="preserve">    成品油价格和税费改革城市维护建设税划出</t>
  </si>
  <si>
    <t xml:space="preserve">    成品油价格和税费改革城市维护建设税划入</t>
  </si>
  <si>
    <t xml:space="preserve">  房产税</t>
  </si>
  <si>
    <t xml:space="preserve">    国有企业房产税</t>
  </si>
  <si>
    <t xml:space="preserve">    集体企业房产税</t>
  </si>
  <si>
    <t xml:space="preserve">    股份制企业房产税</t>
  </si>
  <si>
    <t xml:space="preserve">    联营企业房产税</t>
  </si>
  <si>
    <t xml:space="preserve">    港澳台和外商投资企业房产税</t>
  </si>
  <si>
    <t xml:space="preserve">    私营企业房产税</t>
  </si>
  <si>
    <t xml:space="preserve">    其他房产税</t>
  </si>
  <si>
    <t xml:space="preserve">    房产税税款滞纳金、罚款收入</t>
  </si>
  <si>
    <t xml:space="preserve">  印花税</t>
  </si>
  <si>
    <t xml:space="preserve">    证券交易印花税(项)</t>
  </si>
  <si>
    <t xml:space="preserve">      证券交易印花税(目)</t>
  </si>
  <si>
    <t xml:space="preserve">      证券交易印花税退税</t>
  </si>
  <si>
    <t xml:space="preserve">    其他印花税</t>
  </si>
  <si>
    <t xml:space="preserve">    印花税税款滞纳金、罚款收入</t>
  </si>
  <si>
    <t xml:space="preserve">  城镇土地使用税</t>
  </si>
  <si>
    <t xml:space="preserve">    国有企业城镇土地使用税</t>
  </si>
  <si>
    <t xml:space="preserve">    集体企业城镇土地使用税</t>
  </si>
  <si>
    <t xml:space="preserve">    股份制企业城镇土地使用税</t>
  </si>
  <si>
    <t xml:space="preserve">    联营企业城镇土地使用税</t>
  </si>
  <si>
    <t xml:space="preserve">    私营企业城镇土地使用税</t>
  </si>
  <si>
    <t xml:space="preserve">    港澳台和外商投资企业城镇土地使用税</t>
  </si>
  <si>
    <t xml:space="preserve">    其他城镇土地使用税</t>
  </si>
  <si>
    <t xml:space="preserve">    城镇土地使用税税款滞纳金、罚款收入</t>
  </si>
  <si>
    <t xml:space="preserve">  土地增值税</t>
  </si>
  <si>
    <t xml:space="preserve">    国有企业土地增值税</t>
  </si>
  <si>
    <t xml:space="preserve">    集体企业土地增值税</t>
  </si>
  <si>
    <t xml:space="preserve">    股份制企业土地增值税</t>
  </si>
  <si>
    <t xml:space="preserve">    联营企业土地增值税</t>
  </si>
  <si>
    <t xml:space="preserve">    港澳台和外商投资企业土地增值税</t>
  </si>
  <si>
    <t xml:space="preserve">    私营企业土地增值税</t>
  </si>
  <si>
    <t xml:space="preserve">    其他土地增值税</t>
  </si>
  <si>
    <t xml:space="preserve">    土地增值税税款滞纳金、罚款收入</t>
  </si>
  <si>
    <t xml:space="preserve">  车船税(款)</t>
  </si>
  <si>
    <t xml:space="preserve">    车船税(项)</t>
  </si>
  <si>
    <t xml:space="preserve">    车船税税款滞纳金、罚款收入</t>
  </si>
  <si>
    <t xml:space="preserve">  船舶吨税(款)</t>
  </si>
  <si>
    <t xml:space="preserve">    船舶吨税(项)</t>
  </si>
  <si>
    <t xml:space="preserve">    船舶吨税税款滞纳金、罚款收入</t>
  </si>
  <si>
    <t xml:space="preserve">  车辆购置税(款)</t>
  </si>
  <si>
    <t xml:space="preserve">    车辆购置税(项)</t>
  </si>
  <si>
    <t xml:space="preserve">    车辆购置税税款滞纳金、罚款收入</t>
  </si>
  <si>
    <t xml:space="preserve">  关税(款)</t>
  </si>
  <si>
    <t xml:space="preserve">    关税(项)</t>
  </si>
  <si>
    <t xml:space="preserve">      进口关税</t>
  </si>
  <si>
    <t xml:space="preserve">      出口关税</t>
  </si>
  <si>
    <t xml:space="preserve">      进境物品进口税</t>
  </si>
  <si>
    <t xml:space="preserve">    特别关税</t>
  </si>
  <si>
    <t xml:space="preserve">      反倾销税</t>
  </si>
  <si>
    <t xml:space="preserve">      反补贴税</t>
  </si>
  <si>
    <t xml:space="preserve">      保障措施关税</t>
  </si>
  <si>
    <t xml:space="preserve">    关税和特别关税税款滞纳金、罚款收入</t>
  </si>
  <si>
    <t xml:space="preserve">    关税退税</t>
  </si>
  <si>
    <t xml:space="preserve">  耕地占用税(款)</t>
  </si>
  <si>
    <t xml:space="preserve">    耕地占用税(项)</t>
  </si>
  <si>
    <t xml:space="preserve">    耕地占用税退税</t>
  </si>
  <si>
    <t xml:space="preserve">    耕地占用税税款滞纳金、罚款收入</t>
  </si>
  <si>
    <t xml:space="preserve">  契税(款)</t>
  </si>
  <si>
    <t xml:space="preserve">    契税(项)</t>
  </si>
  <si>
    <t xml:space="preserve">    契税税款滞纳金、罚款收入</t>
  </si>
  <si>
    <t xml:space="preserve">  烟叶税(款)</t>
  </si>
  <si>
    <t xml:space="preserve">    烟叶税(项)</t>
  </si>
  <si>
    <t xml:space="preserve">    烟叶税税款滞纳金、罚款收入</t>
  </si>
  <si>
    <t xml:space="preserve">  其他税收收入</t>
  </si>
  <si>
    <t>非税收入</t>
  </si>
  <si>
    <t xml:space="preserve">  专项收入</t>
  </si>
  <si>
    <t xml:space="preserve">    排污费收入(项)</t>
  </si>
  <si>
    <t xml:space="preserve">      排污费收入(目)</t>
  </si>
  <si>
    <t xml:space="preserve">      海洋工程排污费收入</t>
  </si>
  <si>
    <t xml:space="preserve">    水资源费收入</t>
  </si>
  <si>
    <t xml:space="preserve">      三峡电站水资源费收入</t>
  </si>
  <si>
    <t xml:space="preserve">      其他水资源费收入</t>
  </si>
  <si>
    <t xml:space="preserve">    教育费附加收入(项)</t>
  </si>
  <si>
    <t xml:space="preserve">      教育费附加收入(目)</t>
  </si>
  <si>
    <t xml:space="preserve">      成品油价格和税费改革教育费附加收入划出</t>
  </si>
  <si>
    <t xml:space="preserve">      成品油价格和税费改革教育费附加收入划入</t>
  </si>
  <si>
    <t xml:space="preserve">      中国铁路总公司集中缴纳的铁路运输企业教育费附加</t>
  </si>
  <si>
    <t xml:space="preserve">      中国铁路总公司集中缴纳的铁路运输企业教育费附加待分配收入</t>
  </si>
  <si>
    <t xml:space="preserve">      教育费附加滞纳金、罚款收入</t>
  </si>
  <si>
    <t xml:space="preserve">    铀产品出售收入</t>
  </si>
  <si>
    <t xml:space="preserve">    三峡库区移民专项收入</t>
  </si>
  <si>
    <t xml:space="preserve">    国家留成油上缴收入</t>
  </si>
  <si>
    <t xml:space="preserve">    场外核应急准备收入</t>
  </si>
  <si>
    <t xml:space="preserve">    草原植被恢复费收入</t>
  </si>
  <si>
    <t xml:space="preserve">    矿产资源专项收入</t>
  </si>
  <si>
    <t xml:space="preserve">      矿产资源补偿费收入</t>
  </si>
  <si>
    <t xml:space="preserve">      探矿权、采矿权使用费收入</t>
  </si>
  <si>
    <t xml:space="preserve">      探矿权、采矿权价款收入</t>
  </si>
  <si>
    <t xml:space="preserve">    地方教育附加收入</t>
  </si>
  <si>
    <t xml:space="preserve">    文化事业建设费收入</t>
  </si>
  <si>
    <t xml:space="preserve">    残疾人就业保障金收入</t>
  </si>
  <si>
    <t xml:space="preserve">    教育资金收入</t>
  </si>
  <si>
    <t xml:space="preserve">    农田水利建设资金收入</t>
  </si>
  <si>
    <t xml:space="preserve">    育林基金收入</t>
  </si>
  <si>
    <t xml:space="preserve">    森林植被恢复费</t>
  </si>
  <si>
    <t xml:space="preserve">    水利建设专项收入</t>
  </si>
  <si>
    <t xml:space="preserve">    其他专项收入(项)</t>
  </si>
  <si>
    <t xml:space="preserve">      广告收入</t>
  </si>
  <si>
    <t xml:space="preserve">      其他专项收入(目)</t>
  </si>
  <si>
    <t xml:space="preserve">  行政事业性收费收入</t>
  </si>
  <si>
    <t xml:space="preserve">    公安行政事业性收费收入</t>
  </si>
  <si>
    <t xml:space="preserve">      外国人签证费</t>
  </si>
  <si>
    <t xml:space="preserve">      外国人证件费</t>
  </si>
  <si>
    <t xml:space="preserve">      公民出入境证件费</t>
  </si>
  <si>
    <t xml:space="preserve">      中国国籍申请手续费</t>
  </si>
  <si>
    <t xml:space="preserve">      口岸以外边防检查监护费</t>
  </si>
  <si>
    <t xml:space="preserve">      户籍管理证件工本费</t>
  </si>
  <si>
    <t xml:space="preserve">      居民身份证工本费</t>
  </si>
  <si>
    <t xml:space="preserve">      机动车号牌工本费</t>
  </si>
  <si>
    <t xml:space="preserve">      机动车行驶证工本费</t>
  </si>
  <si>
    <t xml:space="preserve">      机动车登记证书工本费</t>
  </si>
  <si>
    <t xml:space="preserve">      机动车抵押登记费</t>
  </si>
  <si>
    <t xml:space="preserve">      机动车安全技术检验费</t>
  </si>
  <si>
    <t xml:space="preserve">      驾驶证工本费</t>
  </si>
  <si>
    <t xml:space="preserve">      驾驶许可考试费</t>
  </si>
  <si>
    <t xml:space="preserve">      临时入境机动车号牌和行驶证工本费</t>
  </si>
  <si>
    <t xml:space="preserve">      临时机动车驾驶证工本费</t>
  </si>
  <si>
    <t xml:space="preserve">      保安员资格考试费</t>
  </si>
  <si>
    <t xml:space="preserve">      消防职业技能鉴定考务考试费</t>
  </si>
  <si>
    <t xml:space="preserve">      其他缴入国库的公安行政事业性收费</t>
  </si>
  <si>
    <t xml:space="preserve">    法院行政事业性收费收入</t>
  </si>
  <si>
    <t xml:space="preserve">      诉讼费</t>
  </si>
  <si>
    <t xml:space="preserve">      培训费、资料工本费和住宿费</t>
  </si>
  <si>
    <t xml:space="preserve">      其他缴入国库的法院行政事业性收费</t>
  </si>
  <si>
    <t xml:space="preserve">    司法行政事业性收费收入</t>
  </si>
  <si>
    <t xml:space="preserve">      公证费</t>
  </si>
  <si>
    <t xml:space="preserve">      司法考试考务费</t>
  </si>
  <si>
    <t xml:space="preserve">      其他缴入国库的司法行政事业性收费</t>
  </si>
  <si>
    <t xml:space="preserve">    外交行政事业性收费收入</t>
  </si>
  <si>
    <t xml:space="preserve">      护照费</t>
  </si>
  <si>
    <t xml:space="preserve">      认证费</t>
  </si>
  <si>
    <t xml:space="preserve">      签证费</t>
  </si>
  <si>
    <t xml:space="preserve">      驻外使领馆公证翻译费</t>
  </si>
  <si>
    <t xml:space="preserve">      其他缴入国库的外交行政事业性收费</t>
  </si>
  <si>
    <t xml:space="preserve">    工商行政事业性收费收入</t>
  </si>
  <si>
    <t xml:space="preserve">      企业注册登记费</t>
  </si>
  <si>
    <t xml:space="preserve">      个体工商户注册登记费</t>
  </si>
  <si>
    <t xml:space="preserve">      商标注册收费</t>
  </si>
  <si>
    <t xml:space="preserve">      其他缴入国库的工商行政事业性收费</t>
  </si>
  <si>
    <t xml:space="preserve">    商贸行政事业性收费收入</t>
  </si>
  <si>
    <t xml:space="preserve">      证书工本费</t>
  </si>
  <si>
    <t xml:space="preserve">      其他缴入国库的商贸行政事业性收费</t>
  </si>
  <si>
    <t xml:space="preserve">    财政行政事业性收费收入</t>
  </si>
  <si>
    <t xml:space="preserve">      考试考务费</t>
  </si>
  <si>
    <t xml:space="preserve">      其他缴入国库的财政行政事业性收费</t>
  </si>
  <si>
    <t xml:space="preserve">    税务行政事业性收费收入</t>
  </si>
  <si>
    <t xml:space="preserve">      其他缴入国库的税务行政事业性收费</t>
  </si>
  <si>
    <t xml:space="preserve">    海关行政事业性收费收入</t>
  </si>
  <si>
    <t xml:space="preserve">      进口货物滞报金</t>
  </si>
  <si>
    <t xml:space="preserve">      知识产权海关保护备案费</t>
  </si>
  <si>
    <t xml:space="preserve">      报关员培训考试发证费</t>
  </si>
  <si>
    <t xml:space="preserve">      其他缴入国库的海关行政事业性收费</t>
  </si>
  <si>
    <t xml:space="preserve">    审计行政事业性收费收入</t>
  </si>
  <si>
    <t xml:space="preserve">      其他缴入国库的审计行政事业性收费</t>
  </si>
  <si>
    <t xml:space="preserve">    人口和计划生育行政事业性收费收入</t>
  </si>
  <si>
    <t xml:space="preserve">      社会抚养费</t>
  </si>
  <si>
    <t xml:space="preserve">      其他缴入国库的人口和计划生育行政事业性收费</t>
  </si>
  <si>
    <t xml:space="preserve">    国管局行政事业性收费收入</t>
  </si>
  <si>
    <t xml:space="preserve">      会计从业资格考试费</t>
  </si>
  <si>
    <t xml:space="preserve">      工人技术等级鉴定考核费</t>
  </si>
  <si>
    <t xml:space="preserve">      其他缴入国库的国管局行政事业性收费</t>
  </si>
  <si>
    <t xml:space="preserve">    外专局行政事业性收费收入</t>
  </si>
  <si>
    <t xml:space="preserve">      出国培训备选人员外语考务费、考试费</t>
  </si>
  <si>
    <t xml:space="preserve">      其他缴入国库的外专局行政事业性收费</t>
  </si>
  <si>
    <t xml:space="preserve">    保密行政事业性收费收入</t>
  </si>
  <si>
    <t xml:space="preserve">      其他缴入国库的保密行政事业性收费</t>
  </si>
  <si>
    <t xml:space="preserve">    质量监督检验检疫行政事业性收费收入</t>
  </si>
  <si>
    <t xml:space="preserve">      客运索道运营审查检验和定期检验费</t>
  </si>
  <si>
    <t xml:space="preserve">      压力管道安装审查检验和定期检验费</t>
  </si>
  <si>
    <t xml:space="preserve">      压力管道元件制造审查检验费</t>
  </si>
  <si>
    <t xml:space="preserve">      特种劳动防护用品检验费</t>
  </si>
  <si>
    <t xml:space="preserve">      一般劳动防护用品检验费</t>
  </si>
  <si>
    <t xml:space="preserve">      棉花监督检验费</t>
  </si>
  <si>
    <t xml:space="preserve">      锅炉、压力容器检验费</t>
  </si>
  <si>
    <t xml:space="preserve">      工业产品生产许可证收费</t>
  </si>
  <si>
    <t xml:space="preserve">      计量收费</t>
  </si>
  <si>
    <t xml:space="preserve">      组织机构代码证书收费</t>
  </si>
  <si>
    <t xml:space="preserve">      出入境检验检疫收费</t>
  </si>
  <si>
    <t xml:space="preserve">      检疫处理等业务收费</t>
  </si>
  <si>
    <t xml:space="preserve">      实验室检验项目、鉴定收费</t>
  </si>
  <si>
    <t xml:space="preserve">      设备监理单位资格评审费</t>
  </si>
  <si>
    <t xml:space="preserve">      滞纳金</t>
  </si>
  <si>
    <t xml:space="preserve">      特种设备检验检测费</t>
  </si>
  <si>
    <t xml:space="preserve">      产品质量监督检验费</t>
  </si>
  <si>
    <t xml:space="preserve">      其他缴入国库的质检行政事业性收费</t>
  </si>
  <si>
    <t xml:space="preserve">    出版行政事业性收费收入</t>
  </si>
  <si>
    <t xml:space="preserve">      计算机软件著作权登记费</t>
  </si>
  <si>
    <t xml:space="preserve">      其他缴入国库的出版行政事业性收费</t>
  </si>
  <si>
    <t xml:space="preserve">    安全生产行政事业性收费收入</t>
  </si>
  <si>
    <t xml:space="preserve">      其他缴入国库的安全生产行政事业性收费</t>
  </si>
  <si>
    <t xml:space="preserve">    档案行政事业性收费收入</t>
  </si>
  <si>
    <t xml:space="preserve">      其他缴入国库的档案行政事业性收费</t>
  </si>
  <si>
    <t xml:space="preserve">    港澳办行政事业性收费收入</t>
  </si>
  <si>
    <t xml:space="preserve">      其他缴入国库的港澳办行政事业性收费</t>
  </si>
  <si>
    <t xml:space="preserve">    贸促会行政事业性收费收入</t>
  </si>
  <si>
    <t xml:space="preserve">      货物原产地证明书费</t>
  </si>
  <si>
    <t xml:space="preserve">      其他缴入国库的贸促会行政事业性收费</t>
  </si>
  <si>
    <t xml:space="preserve">    宗教行政事业性收费收入</t>
  </si>
  <si>
    <t xml:space="preserve">      清真食品认证费</t>
  </si>
  <si>
    <t xml:space="preserve">      其他缴入国库的宗教行政事业性收费</t>
  </si>
  <si>
    <t xml:space="preserve">    人防办行政事业性收费收入</t>
  </si>
  <si>
    <t xml:space="preserve">      防空地下室易地建设费</t>
  </si>
  <si>
    <t xml:space="preserve">      其他缴入国库的人防办行政事业性收费</t>
  </si>
  <si>
    <t xml:space="preserve">    中直管理局行政事业性收费收入</t>
  </si>
  <si>
    <t xml:space="preserve">      工人培训考核费</t>
  </si>
  <si>
    <t xml:space="preserve">      机要交通文件(物件)传递费</t>
  </si>
  <si>
    <t xml:space="preserve">      培训费</t>
  </si>
  <si>
    <t xml:space="preserve">      住宿费</t>
  </si>
  <si>
    <t xml:space="preserve">      学费</t>
  </si>
  <si>
    <t xml:space="preserve">      其他缴入国库的中直管理局行政事业性收费</t>
  </si>
  <si>
    <t xml:space="preserve">    文化行政事业性收费收入</t>
  </si>
  <si>
    <t xml:space="preserve">      其他缴入国库的文化行政事业性收费</t>
  </si>
  <si>
    <t xml:space="preserve">    教育行政事业性收费收入</t>
  </si>
  <si>
    <t xml:space="preserve">      教师资格考试费</t>
  </si>
  <si>
    <t xml:space="preserve">      普通话水平测试费</t>
  </si>
  <si>
    <t xml:space="preserve">      其他缴入国库的教育行政事业性收费</t>
  </si>
  <si>
    <t xml:space="preserve">    科技行政事业性收费收入</t>
  </si>
  <si>
    <t xml:space="preserve">      其他缴入国库的科技行政事业性收费</t>
  </si>
  <si>
    <t xml:space="preserve">    体育行政事业性收费收入</t>
  </si>
  <si>
    <t xml:space="preserve">      运动员或运动团体注册费</t>
  </si>
  <si>
    <t xml:space="preserve">      俱乐部运动员转会手续费</t>
  </si>
  <si>
    <t xml:space="preserve">      段位考评认定费</t>
  </si>
  <si>
    <t xml:space="preserve">      比赛报名费</t>
  </si>
  <si>
    <t xml:space="preserve">      运动马匹注册费</t>
  </si>
  <si>
    <t xml:space="preserve">      兴奋剂检测费</t>
  </si>
  <si>
    <t xml:space="preserve">      体育特殊专业招生考务费</t>
  </si>
  <si>
    <t xml:space="preserve">      外国团体来华登山注册费</t>
  </si>
  <si>
    <t xml:space="preserve">      车手等级认定费</t>
  </si>
  <si>
    <t xml:space="preserve">      其他缴入国库的体育行政事业性收费</t>
  </si>
  <si>
    <t xml:space="preserve">    发展与改革(物价)行政事业性收费收入</t>
  </si>
  <si>
    <t xml:space="preserve">      非刑事案件财物价格鉴定费</t>
  </si>
  <si>
    <t xml:space="preserve">      其他缴入国库的发展与改革(物价)行政事业性收费</t>
  </si>
  <si>
    <t xml:space="preserve">    统计行政事业性收费收入</t>
  </si>
  <si>
    <t xml:space="preserve">      统计专业技术资格考试考务费</t>
  </si>
  <si>
    <t xml:space="preserve">      其他缴入国库的统计行政事业性收费</t>
  </si>
  <si>
    <t xml:space="preserve">    国土资源行政事业性收费收入</t>
  </si>
  <si>
    <t xml:space="preserve">      石油(天然气)勘查、开采登记费</t>
  </si>
  <si>
    <t xml:space="preserve">      矿产资源勘查登记费</t>
  </si>
  <si>
    <t xml:space="preserve">      采矿登记收费</t>
  </si>
  <si>
    <t xml:space="preserve">      土地复垦费</t>
  </si>
  <si>
    <t xml:space="preserve">      土地闲置费</t>
  </si>
  <si>
    <t xml:space="preserve">      土地登记费</t>
  </si>
  <si>
    <t xml:space="preserve">      征(土)地管理费</t>
  </si>
  <si>
    <t xml:space="preserve">      耕地开垦费</t>
  </si>
  <si>
    <t xml:space="preserve">      地质成果资料费</t>
  </si>
  <si>
    <t xml:space="preserve">      土地评估师考试考务费</t>
  </si>
  <si>
    <t xml:space="preserve">      其他缴入国库的国土资源行政事业性收费</t>
  </si>
  <si>
    <t xml:space="preserve">    建设行政事业性收费收入</t>
  </si>
  <si>
    <t xml:space="preserve">      房屋所有权登记费</t>
  </si>
  <si>
    <t xml:space="preserve">      城市道路占用挖掘费</t>
  </si>
  <si>
    <t xml:space="preserve">      白蚁防治费</t>
  </si>
  <si>
    <t xml:space="preserve">      人力资源开发中心收费</t>
  </si>
  <si>
    <t xml:space="preserve">      城市垃圾处理费</t>
  </si>
  <si>
    <t xml:space="preserve">      住房交易手续费</t>
  </si>
  <si>
    <t xml:space="preserve">      其他缴入国库的建设行政事业性收费</t>
  </si>
  <si>
    <t xml:space="preserve">    知识产权行政事业性收费收入</t>
  </si>
  <si>
    <t xml:space="preserve">      专利收费</t>
  </si>
  <si>
    <t xml:space="preserve">      专利代理人资格考试报名考务费</t>
  </si>
  <si>
    <t xml:space="preserve">      集成电路布图设计保护收费</t>
  </si>
  <si>
    <t xml:space="preserve">      其他缴入国库的知识产权行政事业性收费</t>
  </si>
  <si>
    <t xml:space="preserve">    环保行政事业性收费收入</t>
  </si>
  <si>
    <t xml:space="preserve">      核安全技术审评费</t>
  </si>
  <si>
    <t xml:space="preserve">      化学品进口登记费</t>
  </si>
  <si>
    <t xml:space="preserve">      城市放射性废物送贮费</t>
  </si>
  <si>
    <t xml:space="preserve">      环境监测服务费</t>
  </si>
  <si>
    <t xml:space="preserve">      进口废物环境保护审查登记费</t>
  </si>
  <si>
    <t xml:space="preserve">      其他缴入国库的环保行政事业性收费</t>
  </si>
  <si>
    <t xml:space="preserve">    旅游行政事业性收费收入</t>
  </si>
  <si>
    <t xml:space="preserve">      入境签证费</t>
  </si>
  <si>
    <t xml:space="preserve">      星级标牌工本费</t>
  </si>
  <si>
    <t xml:space="preserve">      导游人员资格考试费和等级考核费</t>
  </si>
  <si>
    <t xml:space="preserve">      工农业旅游示范点标牌工本费</t>
  </si>
  <si>
    <t xml:space="preserve">      A级旅游景区标牌工本费</t>
  </si>
  <si>
    <t xml:space="preserve">      其他缴入国库的旅游行政事业性收费</t>
  </si>
  <si>
    <t xml:space="preserve">    海洋行政事业性收费收入</t>
  </si>
  <si>
    <t xml:space="preserve">      海洋废弃物收费</t>
  </si>
  <si>
    <t xml:space="preserve">      其他缴入国库的海洋行政事业性收费</t>
  </si>
  <si>
    <t xml:space="preserve">    测绘行政事业性收费收入</t>
  </si>
  <si>
    <t xml:space="preserve">      测绘成果成图资料收费</t>
  </si>
  <si>
    <t xml:space="preserve">      测绘产品质量监督检验费</t>
  </si>
  <si>
    <t xml:space="preserve">      测绘仪器检测收费</t>
  </si>
  <si>
    <t xml:space="preserve">      其他缴入国库的测绘行政事业性收费</t>
  </si>
  <si>
    <t xml:space="preserve">    铁路行政事业性收费收入</t>
  </si>
  <si>
    <t xml:space="preserve">      其他缴入国库的铁路行政事业性收费</t>
  </si>
  <si>
    <t xml:space="preserve">    交通运输行政事业性收费收入</t>
  </si>
  <si>
    <t xml:space="preserve">      船舶电信业务岸台费</t>
  </si>
  <si>
    <t xml:space="preserve">      民用航空器国籍登记费</t>
  </si>
  <si>
    <t xml:space="preserve">      民用航空器权利登记费</t>
  </si>
  <si>
    <t xml:space="preserve">      航空业务权补偿费</t>
  </si>
  <si>
    <t xml:space="preserve">      适航审查费</t>
  </si>
  <si>
    <t xml:space="preserve">      船舶登记费</t>
  </si>
  <si>
    <t xml:space="preserve">      特种船舶和水上水下工程护航费</t>
  </si>
  <si>
    <t xml:space="preserve">      船舶及船用产品设施检验费</t>
  </si>
  <si>
    <t xml:space="preserve">      船舶港务费</t>
  </si>
  <si>
    <t xml:space="preserve">      长江口航道维护费</t>
  </si>
  <si>
    <t xml:space="preserve">      其他缴入国库的交通运输行政事业性收费</t>
  </si>
  <si>
    <t xml:space="preserve">    工业和信息产业行政事业性收费收入</t>
  </si>
  <si>
    <t xml:space="preserve">      卫星转发器信道费</t>
  </si>
  <si>
    <t xml:space="preserve">      电信网码号资源占用费</t>
  </si>
  <si>
    <t xml:space="preserve">      其他缴入国库的工业和信息产业行政事业性收费</t>
  </si>
  <si>
    <t xml:space="preserve">    农业行政事业性收费收入</t>
  </si>
  <si>
    <t xml:space="preserve">      植物新品种保护权收费</t>
  </si>
  <si>
    <t xml:space="preserve">      国内植物检疫费</t>
  </si>
  <si>
    <t xml:space="preserve">      畜禽及畜禽产品检疫费</t>
  </si>
  <si>
    <t xml:space="preserve">      水生野生动物资源保护费</t>
  </si>
  <si>
    <t xml:space="preserve">      农药登记费</t>
  </si>
  <si>
    <t xml:space="preserve">      新兽药审批费</t>
  </si>
  <si>
    <t xml:space="preserve">      进口兽药注册登记审批、发证收费</t>
  </si>
  <si>
    <t xml:space="preserve">      《进口兽药许可证》审批费</t>
  </si>
  <si>
    <t xml:space="preserve">      生产审批费</t>
  </si>
  <si>
    <t xml:space="preserve">      已生产兽药品种注册登记费</t>
  </si>
  <si>
    <t xml:space="preserve">      农业转基因生物检测费</t>
  </si>
  <si>
    <t xml:space="preserve">      农机监理费</t>
  </si>
  <si>
    <t xml:space="preserve">      渔业资源增殖保护费</t>
  </si>
  <si>
    <t xml:space="preserve">      渔业船舶登记或变更登记费</t>
  </si>
  <si>
    <t xml:space="preserve">      海洋渔业船舶船员考试费</t>
  </si>
  <si>
    <t xml:space="preserve">      农业转基因生物安全评价费</t>
  </si>
  <si>
    <t xml:space="preserve">      农机产品测试检验费</t>
  </si>
  <si>
    <t xml:space="preserve">      新饲料添加剂质量复核检验费</t>
  </si>
  <si>
    <t xml:space="preserve">      进口饲料添加剂质量复核检验费</t>
  </si>
  <si>
    <t xml:space="preserve">      饲料及饲料添加剂委托检验费</t>
  </si>
  <si>
    <t xml:space="preserve">      进口兽药质量标准复核检验费</t>
  </si>
  <si>
    <t xml:space="preserve">      进口兽药检验费</t>
  </si>
  <si>
    <t xml:space="preserve">      出口兽药检验费</t>
  </si>
  <si>
    <t xml:space="preserve">      新兽药质量复核检验费</t>
  </si>
  <si>
    <t xml:space="preserve">      兽药委托检验费</t>
  </si>
  <si>
    <t xml:space="preserve">      农作物委托检验费</t>
  </si>
  <si>
    <t xml:space="preserve">      渔业船舶和船用产品检验费</t>
  </si>
  <si>
    <t xml:space="preserve">      档案使用费</t>
  </si>
  <si>
    <t xml:space="preserve">      档案保管费</t>
  </si>
  <si>
    <t xml:space="preserve">      工人技术等级考核或职业技能鉴定费</t>
  </si>
  <si>
    <t xml:space="preserve">      农药实验费</t>
  </si>
  <si>
    <t xml:space="preserve">      执业兽医资格考试考务费</t>
  </si>
  <si>
    <t xml:space="preserve">      其他缴入国库的农业行政事业性收费</t>
  </si>
  <si>
    <t xml:space="preserve">    林业行政事业性收费收入</t>
  </si>
  <si>
    <t xml:space="preserve">      野生动植物进出口管理费</t>
  </si>
  <si>
    <t xml:space="preserve">      森林植物检疫费</t>
  </si>
  <si>
    <t xml:space="preserve">      陆生野生动物资源保护管理费</t>
  </si>
  <si>
    <t xml:space="preserve">      林权勘测费</t>
  </si>
  <si>
    <t xml:space="preserve">      林权证收费</t>
  </si>
  <si>
    <t xml:space="preserve">      其他缴入国库的林业行政事业性收费收入</t>
  </si>
  <si>
    <t xml:space="preserve">    水利行政事业性收费收入</t>
  </si>
  <si>
    <t xml:space="preserve">      河道采砂管理费</t>
  </si>
  <si>
    <t xml:space="preserve">      河道工程修建维护管理费</t>
  </si>
  <si>
    <t xml:space="preserve">      长江河道砂石资源费</t>
  </si>
  <si>
    <t xml:space="preserve">      其他缴入国库的水利行政事业性收费</t>
  </si>
  <si>
    <t xml:space="preserve">    卫生行政事业性收费收入</t>
  </si>
  <si>
    <t xml:space="preserve">      卫生监测费</t>
  </si>
  <si>
    <t xml:space="preserve">      卫生质量检验费</t>
  </si>
  <si>
    <t xml:space="preserve">      预防性体检费</t>
  </si>
  <si>
    <t xml:space="preserve">      预防接种劳务费</t>
  </si>
  <si>
    <t xml:space="preserve">      委托性卫生防疫服务费</t>
  </si>
  <si>
    <t xml:space="preserve">      疫情处理费</t>
  </si>
  <si>
    <t xml:space="preserve">      医疗事故鉴定费</t>
  </si>
  <si>
    <t xml:space="preserve">      预防接种异常反应鉴定费</t>
  </si>
  <si>
    <t xml:space="preserve">      进口药品注册审批费</t>
  </si>
  <si>
    <t xml:space="preserve">      GMP认证费</t>
  </si>
  <si>
    <t xml:space="preserve">      GSP认证费</t>
  </si>
  <si>
    <t xml:space="preserve">      已生产药品登记费</t>
  </si>
  <si>
    <t xml:space="preserve">      药品行政保护费</t>
  </si>
  <si>
    <t xml:space="preserve">      生产药典、标准品种审批费</t>
  </si>
  <si>
    <t xml:space="preserve">      新药审批费</t>
  </si>
  <si>
    <t xml:space="preserve">      新药开发评审费</t>
  </si>
  <si>
    <t xml:space="preserve">      中药品种保护费</t>
  </si>
  <si>
    <t xml:space="preserve">      登记费</t>
  </si>
  <si>
    <t xml:space="preserve">      造血干细胞配型费</t>
  </si>
  <si>
    <t xml:space="preserve">      药品检验费</t>
  </si>
  <si>
    <t xml:space="preserve">      医疗器械、制药机械检验费</t>
  </si>
  <si>
    <t xml:space="preserve">      其他缴入国库的卫生行政事业性收费</t>
  </si>
  <si>
    <t xml:space="preserve">    民政行政事业性收费收入</t>
  </si>
  <si>
    <t xml:space="preserve">      婚姻登记证书工本费</t>
  </si>
  <si>
    <t xml:space="preserve">      收养登记费</t>
  </si>
  <si>
    <t xml:space="preserve">      殡葬收费</t>
  </si>
  <si>
    <t xml:space="preserve">      其他缴入国库的民政行政事业性收费</t>
  </si>
  <si>
    <t xml:space="preserve">    人力资源和社会保障行政事业性收费收入</t>
  </si>
  <si>
    <t xml:space="preserve">      职业技能鉴定费</t>
  </si>
  <si>
    <t xml:space="preserve">      人才流动中心收费</t>
  </si>
  <si>
    <t xml:space="preserve">      其他缴入国库的人力资源和社会保障行政事业性收费</t>
  </si>
  <si>
    <t xml:space="preserve">    证监会行政事业性收费收入</t>
  </si>
  <si>
    <t xml:space="preserve">      证券市场监管费</t>
  </si>
  <si>
    <t xml:space="preserve">      期货市场监管费</t>
  </si>
  <si>
    <t xml:space="preserve">      证券、期货从业人员资格报名考试费</t>
  </si>
  <si>
    <t xml:space="preserve">      其他缴入国库的证监会行政事业性收费</t>
  </si>
  <si>
    <t xml:space="preserve">    银监会行政事业性收费收入</t>
  </si>
  <si>
    <t xml:space="preserve">      机构监管费</t>
  </si>
  <si>
    <t xml:space="preserve">      业务监管费</t>
  </si>
  <si>
    <t xml:space="preserve">      其他缴入国库的银监会行政事业性收费</t>
  </si>
  <si>
    <t xml:space="preserve">    保监会行政事业性收费收入</t>
  </si>
  <si>
    <t xml:space="preserve">      保险业务监管费</t>
  </si>
  <si>
    <t xml:space="preserve">      其他缴入国库的保监会行政事业性收费</t>
  </si>
  <si>
    <t xml:space="preserve">    电力市场监管行政事业性收费收入</t>
  </si>
  <si>
    <t xml:space="preserve">      电力监管费</t>
  </si>
  <si>
    <t xml:space="preserve">      其他缴入国库的电力市场监管行政事业性收费</t>
  </si>
  <si>
    <t xml:space="preserve">    仲裁委行政事业性收费收入</t>
  </si>
  <si>
    <t xml:space="preserve">      仲裁收费</t>
  </si>
  <si>
    <t xml:space="preserve">      其他缴入国库的仲裁委行政事业性收费</t>
  </si>
  <si>
    <t xml:space="preserve">    编办行政事业性收费收入</t>
  </si>
  <si>
    <t xml:space="preserve">      其他缴入国库的编办行政事业性收费</t>
  </si>
  <si>
    <t xml:space="preserve">    党校行政事业性收费收入</t>
  </si>
  <si>
    <t xml:space="preserve">      其他缴入国库的党校行政事业性收费</t>
  </si>
  <si>
    <t xml:space="preserve">    监察行政事业性收费收入</t>
  </si>
  <si>
    <t xml:space="preserve">      资料工本费</t>
  </si>
  <si>
    <t xml:space="preserve">      其他缴入国库的监察行政事业性收费</t>
  </si>
  <si>
    <t xml:space="preserve">    外文局行政事业性收费收入</t>
  </si>
  <si>
    <t xml:space="preserve">      翻译专业资格(水平)考试考务费</t>
  </si>
  <si>
    <t xml:space="preserve">      其他缴入国库的外文局行政事业性收费</t>
  </si>
  <si>
    <t xml:space="preserve">    南水北调办行政事业性收费收入</t>
  </si>
  <si>
    <t xml:space="preserve">      其他缴入国库的南水北调办行政事业性收费</t>
  </si>
  <si>
    <t xml:space="preserve">    国资委行政事业性收费收入</t>
  </si>
  <si>
    <t xml:space="preserve">      其他缴入国库的国资委行政事业性收费</t>
  </si>
  <si>
    <t xml:space="preserve">    其他行政事业性收费收入</t>
  </si>
  <si>
    <t xml:space="preserve">      其他缴入国库的行政事业性收费</t>
  </si>
  <si>
    <t xml:space="preserve">  罚没收入</t>
  </si>
  <si>
    <t xml:space="preserve">    一般罚没收入</t>
  </si>
  <si>
    <t xml:space="preserve">      公安罚没收入</t>
  </si>
  <si>
    <t xml:space="preserve">      检察院罚没收入</t>
  </si>
  <si>
    <t xml:space="preserve">      法院罚没收入</t>
  </si>
  <si>
    <t xml:space="preserve">      工商罚没收入</t>
  </si>
  <si>
    <t xml:space="preserve">      新闻出版罚没收入</t>
  </si>
  <si>
    <t xml:space="preserve">      技术监督罚没收入</t>
  </si>
  <si>
    <t xml:space="preserve">      税务部门罚没收入</t>
  </si>
  <si>
    <t xml:space="preserve">      海关罚没收入</t>
  </si>
  <si>
    <t xml:space="preserve">      食品药品监督罚没收入</t>
  </si>
  <si>
    <t xml:space="preserve">      卫生罚没收入</t>
  </si>
  <si>
    <t xml:space="preserve">      检验检疫罚没收入</t>
  </si>
  <si>
    <t xml:space="preserve">      证监会罚没收入</t>
  </si>
  <si>
    <t xml:space="preserve">      保监会罚没收入</t>
  </si>
  <si>
    <t xml:space="preserve">      交通罚没收入</t>
  </si>
  <si>
    <t xml:space="preserve">      铁道罚没收入</t>
  </si>
  <si>
    <t xml:space="preserve">      审计罚没收入</t>
  </si>
  <si>
    <t xml:space="preserve">      渔政罚没收入</t>
  </si>
  <si>
    <t xml:space="preserve">      银行监督罚没收入</t>
  </si>
  <si>
    <t xml:space="preserve">      民航罚没收入</t>
  </si>
  <si>
    <t xml:space="preserve">      电力监管罚没收入</t>
  </si>
  <si>
    <t xml:space="preserve">      交强险罚没收入</t>
  </si>
  <si>
    <t xml:space="preserve">      物价罚没收入</t>
  </si>
  <si>
    <t xml:space="preserve">      其他一般罚没收入</t>
  </si>
  <si>
    <t xml:space="preserve">    缉私罚没收入</t>
  </si>
  <si>
    <t xml:space="preserve">      公安缉私罚没收入</t>
  </si>
  <si>
    <t xml:space="preserve">      工商缉私罚没收入</t>
  </si>
  <si>
    <t xml:space="preserve">      海关缉私罚没收入</t>
  </si>
  <si>
    <t xml:space="preserve">      边防武警缉私罚没收入</t>
  </si>
  <si>
    <t xml:space="preserve">      其他部门缉私罚没收入</t>
  </si>
  <si>
    <t xml:space="preserve">    缉毒罚没收入</t>
  </si>
  <si>
    <t xml:space="preserve">    罚没收入退库</t>
  </si>
  <si>
    <t xml:space="preserve">  国有资本经营收入</t>
  </si>
  <si>
    <t xml:space="preserve">    利润收入</t>
  </si>
  <si>
    <t xml:space="preserve">      中国人民银行上缴收入</t>
  </si>
  <si>
    <t xml:space="preserve">      金融企业利润收入</t>
  </si>
  <si>
    <t xml:space="preserve">      其他企业利润收入</t>
  </si>
  <si>
    <t xml:space="preserve">    股利、股息收入</t>
  </si>
  <si>
    <t xml:space="preserve">      金融业公司股利、股息收入</t>
  </si>
  <si>
    <t xml:space="preserve">      其他股利、股息收入</t>
  </si>
  <si>
    <t xml:space="preserve">    产权转让收入</t>
  </si>
  <si>
    <t xml:space="preserve">      其他产权转让收入</t>
  </si>
  <si>
    <t xml:space="preserve">    清算收入</t>
  </si>
  <si>
    <t xml:space="preserve">      其他清算收入</t>
  </si>
  <si>
    <t xml:space="preserve">    国有资本经营收入退库</t>
  </si>
  <si>
    <t xml:space="preserve">    国有企业计划亏损补贴</t>
  </si>
  <si>
    <t xml:space="preserve">      工业企业计划亏损补贴</t>
  </si>
  <si>
    <t xml:space="preserve">      农业企业计划亏损补贴</t>
  </si>
  <si>
    <t xml:space="preserve">      其他国有企业计划亏损补贴</t>
  </si>
  <si>
    <t xml:space="preserve">    其他国有资本经营收入</t>
  </si>
  <si>
    <t xml:space="preserve">  国有资源(资产)有偿使用收入</t>
  </si>
  <si>
    <t xml:space="preserve">    海域使用金收入</t>
  </si>
  <si>
    <t xml:space="preserve">      中央海域使用金收入</t>
  </si>
  <si>
    <t xml:space="preserve">      地方海域使用金收入</t>
  </si>
  <si>
    <t xml:space="preserve">    场地和矿区使用费收入</t>
  </si>
  <si>
    <t xml:space="preserve">      陆上石油矿区使用费</t>
  </si>
  <si>
    <t xml:space="preserve">      海上石油矿区使用费</t>
  </si>
  <si>
    <t xml:space="preserve">      中央合资合作企业场地使用费收入</t>
  </si>
  <si>
    <t xml:space="preserve">      中央和地方合资合作企业场地使用费收入</t>
  </si>
  <si>
    <t xml:space="preserve">      地方合资合作企业场地使用费收入</t>
  </si>
  <si>
    <t xml:space="preserve">      港澳台和外商独资企业场地使用费收入</t>
  </si>
  <si>
    <t xml:space="preserve">    特种矿产品出售收入</t>
  </si>
  <si>
    <t xml:space="preserve">    专项储备物资销售收入</t>
  </si>
  <si>
    <t xml:space="preserve">    利息收入</t>
  </si>
  <si>
    <t xml:space="preserve">      国库存款利息收入</t>
  </si>
  <si>
    <t xml:space="preserve">      财政专户存款利息收入</t>
  </si>
  <si>
    <t xml:space="preserve">      有价证券利息收入</t>
  </si>
  <si>
    <t xml:space="preserve">      其他利息收入</t>
  </si>
  <si>
    <t xml:space="preserve">    非经营性国有资产收入</t>
  </si>
  <si>
    <t xml:space="preserve">      行政单位国有资产出租、出借收入</t>
  </si>
  <si>
    <t xml:space="preserve">      行政单位国有资产处置收入</t>
  </si>
  <si>
    <t xml:space="preserve">      事业单位国有资产处置收入</t>
  </si>
  <si>
    <t xml:space="preserve">      其他非经营性国有资产收入</t>
  </si>
  <si>
    <t xml:space="preserve">    出租车经营权有偿出让和转让收入</t>
  </si>
  <si>
    <t xml:space="preserve">    无居民海岛使用金收入</t>
  </si>
  <si>
    <t xml:space="preserve">      中央无居民海岛使用金收入</t>
  </si>
  <si>
    <t xml:space="preserve">      地方无居民海岛使用金收入</t>
  </si>
  <si>
    <t xml:space="preserve">    转让政府还贷道路收费权收入</t>
  </si>
  <si>
    <t xml:space="preserve">    其他国有资源(资产)有偿使用收入</t>
  </si>
  <si>
    <t xml:space="preserve">  其他收入(款)</t>
  </si>
  <si>
    <t xml:space="preserve">    捐赠收入</t>
  </si>
  <si>
    <t xml:space="preserve">      国外捐赠收入</t>
  </si>
  <si>
    <t xml:space="preserve">      国内捐赠收入</t>
  </si>
  <si>
    <t xml:space="preserve">    动用国储棉、糖、油上缴财政收入</t>
  </si>
  <si>
    <t xml:space="preserve">    动用国家储备粮油上缴差价收入</t>
  </si>
  <si>
    <t xml:space="preserve">    主管部门集中收入</t>
  </si>
  <si>
    <t xml:space="preserve">    国际赠款有偿使用费收入</t>
  </si>
  <si>
    <t xml:space="preserve">    免税商品特许经营费收入</t>
  </si>
  <si>
    <t xml:space="preserve">    基本建设收入</t>
  </si>
  <si>
    <t xml:space="preserve">    石油特别收益金专项收入</t>
  </si>
  <si>
    <t xml:space="preserve">      石油特别收益金专项收入</t>
  </si>
  <si>
    <t xml:space="preserve">      石油特别收益金退库</t>
  </si>
  <si>
    <t xml:space="preserve">    动用国储盐上缴财政收入</t>
  </si>
  <si>
    <t xml:space="preserve">    差别电价收入</t>
  </si>
  <si>
    <t xml:space="preserve">    债务管理收入</t>
  </si>
  <si>
    <t xml:space="preserve">    其他收入(项)</t>
  </si>
  <si>
    <t>2015年度芦台开发区一般公共预算支出决算功能分类录入表</t>
  </si>
  <si>
    <t>录入02表</t>
  </si>
  <si>
    <t>单位：万元</t>
  </si>
  <si>
    <t>一般公共预算支出</t>
  </si>
  <si>
    <t>一般公共服务支出</t>
  </si>
  <si>
    <t xml:space="preserve">  人大事务</t>
  </si>
  <si>
    <t xml:space="preserve">    行政运行</t>
  </si>
  <si>
    <t xml:space="preserve">    一般行政管理事务</t>
  </si>
  <si>
    <t xml:space="preserve">    机关服务</t>
  </si>
  <si>
    <t xml:space="preserve">    人大会议</t>
  </si>
  <si>
    <t xml:space="preserve">    人大立法</t>
  </si>
  <si>
    <t xml:space="preserve">    人大监督</t>
  </si>
  <si>
    <t xml:space="preserve">    人大代表履职能力提升</t>
  </si>
  <si>
    <t xml:space="preserve">    代表工作</t>
  </si>
  <si>
    <t xml:space="preserve">    人大信访工作</t>
  </si>
  <si>
    <t xml:space="preserve">    事业运行</t>
  </si>
  <si>
    <t xml:space="preserve">    其他人大事务支出</t>
  </si>
  <si>
    <t xml:space="preserve">  政协事务</t>
  </si>
  <si>
    <t xml:space="preserve">    政协会议</t>
  </si>
  <si>
    <t xml:space="preserve">    委员视察</t>
  </si>
  <si>
    <t xml:space="preserve">    参政议政</t>
  </si>
  <si>
    <t xml:space="preserve">    其他政协事务支出</t>
  </si>
  <si>
    <t xml:space="preserve">  政府办公厅(室)及相关机构事务</t>
  </si>
  <si>
    <t xml:space="preserve">    专项服务</t>
  </si>
  <si>
    <t xml:space="preserve">    专项业务活动</t>
  </si>
  <si>
    <t xml:space="preserve">    政务公开审批</t>
  </si>
  <si>
    <t xml:space="preserve">    法制建设</t>
  </si>
  <si>
    <t xml:space="preserve">    信访事务</t>
  </si>
  <si>
    <t xml:space="preserve">    参事事务</t>
  </si>
  <si>
    <t xml:space="preserve">    其他政府办公厅(室)及相关机构事务支出</t>
  </si>
  <si>
    <t xml:space="preserve">  发展与改革事务</t>
  </si>
  <si>
    <t xml:space="preserve">    战略规划与实施</t>
  </si>
  <si>
    <t xml:space="preserve">    日常经济运行调节</t>
  </si>
  <si>
    <t xml:space="preserve">    社会事业发展规划</t>
  </si>
  <si>
    <t xml:space="preserve">    经济体制改革研究</t>
  </si>
  <si>
    <t xml:space="preserve">    物价管理</t>
  </si>
  <si>
    <t xml:space="preserve">    应对气候变化管理事务</t>
  </si>
  <si>
    <t xml:space="preserve">    其他发展与改革事务支出</t>
  </si>
  <si>
    <t xml:space="preserve">  统计信息事务</t>
  </si>
  <si>
    <t xml:space="preserve">    信息事务</t>
  </si>
  <si>
    <t xml:space="preserve">    专项统计业务</t>
  </si>
  <si>
    <t xml:space="preserve">    统计管理</t>
  </si>
  <si>
    <t xml:space="preserve">    专项普查活动</t>
  </si>
  <si>
    <t xml:space="preserve">    统计抽样调查</t>
  </si>
  <si>
    <t xml:space="preserve">    其他统计信息事务支出</t>
  </si>
  <si>
    <t xml:space="preserve">  财政事务</t>
  </si>
  <si>
    <t xml:space="preserve">    预算改革业务</t>
  </si>
  <si>
    <t xml:space="preserve">    财政国库业务</t>
  </si>
  <si>
    <t xml:space="preserve">    财政监察</t>
  </si>
  <si>
    <t xml:space="preserve">    信息化建设</t>
  </si>
  <si>
    <t xml:space="preserve">    财政委托业务支出</t>
  </si>
  <si>
    <t xml:space="preserve">    其他财政事务支出</t>
  </si>
  <si>
    <t xml:space="preserve">  税收事务</t>
  </si>
  <si>
    <t xml:space="preserve">    税务办案</t>
  </si>
  <si>
    <t xml:space="preserve">    税务登记证及发票管理</t>
  </si>
  <si>
    <t xml:space="preserve">    代扣代收代征税款手续费</t>
  </si>
  <si>
    <t xml:space="preserve">    税务宣传</t>
  </si>
  <si>
    <t xml:space="preserve">    协税护税</t>
  </si>
  <si>
    <t xml:space="preserve">    其他税收事务支出</t>
  </si>
  <si>
    <t xml:space="preserve">  审计事务</t>
  </si>
  <si>
    <t xml:space="preserve">    审计业务</t>
  </si>
  <si>
    <t xml:space="preserve">    审计管理</t>
  </si>
  <si>
    <t xml:space="preserve">    其他审计事务支出</t>
  </si>
  <si>
    <t xml:space="preserve">  海关事务</t>
  </si>
  <si>
    <t xml:space="preserve">    收费业务</t>
  </si>
  <si>
    <t xml:space="preserve">    缉私办案</t>
  </si>
  <si>
    <t xml:space="preserve">    口岸电子执法系统建设与维护</t>
  </si>
  <si>
    <t xml:space="preserve">    其他海关事务支出</t>
  </si>
  <si>
    <t xml:space="preserve">  人力资源事务</t>
  </si>
  <si>
    <t xml:space="preserve">    政府特殊津贴</t>
  </si>
  <si>
    <t xml:space="preserve">    资助留学回国人员</t>
  </si>
  <si>
    <t xml:space="preserve">    军队转业干部安置</t>
  </si>
  <si>
    <t xml:space="preserve">    博士后日常经费</t>
  </si>
  <si>
    <t xml:space="preserve">    引进人才费用</t>
  </si>
  <si>
    <t xml:space="preserve">    公务员考核</t>
  </si>
  <si>
    <t xml:space="preserve">    公务员履职能力提升</t>
  </si>
  <si>
    <t xml:space="preserve">    公务员招考</t>
  </si>
  <si>
    <t xml:space="preserve">    公务员综合管理</t>
  </si>
  <si>
    <t xml:space="preserve">    其他人力资源事务支出</t>
  </si>
  <si>
    <t xml:space="preserve">  纪检监察事务</t>
  </si>
  <si>
    <t xml:space="preserve">    大案要案查处</t>
  </si>
  <si>
    <t xml:space="preserve">    派驻派出机构</t>
  </si>
  <si>
    <t xml:space="preserve">    中央巡视</t>
  </si>
  <si>
    <t xml:space="preserve">    其他纪检监察事务支出</t>
  </si>
  <si>
    <t xml:space="preserve">  商贸事务</t>
  </si>
  <si>
    <t xml:space="preserve">    对外贸易管理</t>
  </si>
  <si>
    <t xml:space="preserve">    国际经济合作</t>
  </si>
  <si>
    <t xml:space="preserve">    外资管理</t>
  </si>
  <si>
    <t xml:space="preserve">    国内贸易管理</t>
  </si>
  <si>
    <t xml:space="preserve">    招商引资</t>
  </si>
  <si>
    <t xml:space="preserve">    其他商贸事务支出</t>
  </si>
  <si>
    <t xml:space="preserve">  知识产权事务</t>
  </si>
  <si>
    <t xml:space="preserve">    专利审批</t>
  </si>
  <si>
    <t xml:space="preserve">    国家知识产权战略</t>
  </si>
  <si>
    <t xml:space="preserve">    专利试点和产业化推进</t>
  </si>
  <si>
    <t xml:space="preserve">    专利执法</t>
  </si>
  <si>
    <t xml:space="preserve">    国际组织专项活动</t>
  </si>
  <si>
    <t xml:space="preserve">    知识产权宏观管理</t>
  </si>
  <si>
    <t xml:space="preserve">    其他知识产权事务支出</t>
  </si>
  <si>
    <t xml:space="preserve">  工商行政管理事务</t>
  </si>
  <si>
    <t xml:space="preserve">    工商行政管理专项</t>
  </si>
  <si>
    <t xml:space="preserve">    执法办案专项</t>
  </si>
  <si>
    <t xml:space="preserve">    消费者权益保护</t>
  </si>
  <si>
    <t xml:space="preserve">    其他工商行政管理事务支出</t>
  </si>
  <si>
    <t xml:space="preserve">  质量技术监督与检验检疫事务</t>
  </si>
  <si>
    <t xml:space="preserve">    出入境检验检疫行政执法和业务管理</t>
  </si>
  <si>
    <t xml:space="preserve">    出入境检验检疫技术支持</t>
  </si>
  <si>
    <t xml:space="preserve">    质量技术监督行政执法及业务管理</t>
  </si>
  <si>
    <t xml:space="preserve">    质量技术监督技术支持</t>
  </si>
  <si>
    <t xml:space="preserve">    认证认可监督管理</t>
  </si>
  <si>
    <t xml:space="preserve">    标准化管理</t>
  </si>
  <si>
    <t xml:space="preserve">    其他质量技术监督与检验检疫事务支出</t>
  </si>
  <si>
    <t xml:space="preserve">  民族事务</t>
  </si>
  <si>
    <t xml:space="preserve">    民族工作专项</t>
  </si>
  <si>
    <t xml:space="preserve">    其他民族事务支出</t>
  </si>
  <si>
    <t xml:space="preserve">  宗教事务</t>
  </si>
  <si>
    <t xml:space="preserve">    宗教工作专项</t>
  </si>
  <si>
    <t xml:space="preserve">    其他宗教事务支出</t>
  </si>
  <si>
    <t xml:space="preserve">  港澳台侨事务</t>
  </si>
  <si>
    <t xml:space="preserve">    港澳事务</t>
  </si>
  <si>
    <t xml:space="preserve">    台湾事务</t>
  </si>
  <si>
    <t xml:space="preserve">    华侨事务</t>
  </si>
  <si>
    <t xml:space="preserve">    其他港澳台侨事务支出</t>
  </si>
  <si>
    <t xml:space="preserve">  档案事务</t>
  </si>
  <si>
    <t xml:space="preserve">    档案馆</t>
  </si>
  <si>
    <t xml:space="preserve">    其他档案事务支出</t>
  </si>
  <si>
    <t xml:space="preserve">  民主党派及工商联事务</t>
  </si>
  <si>
    <t xml:space="preserve">    其他民主党派及工商联事务支出</t>
  </si>
  <si>
    <t xml:space="preserve">  群众团体事务</t>
  </si>
  <si>
    <t xml:space="preserve">    厂务公开</t>
  </si>
  <si>
    <t xml:space="preserve">    工会疗养休养</t>
  </si>
  <si>
    <t xml:space="preserve">    其他群众团体事务支出</t>
  </si>
  <si>
    <t xml:space="preserve">  党委办公厅(室)及相关机构事务</t>
  </si>
  <si>
    <t xml:space="preserve">    专项业务</t>
  </si>
  <si>
    <t xml:space="preserve">    其他党委办公厅(室)及相关机构事务支出</t>
  </si>
  <si>
    <t xml:space="preserve">  组织事务</t>
  </si>
  <si>
    <t xml:space="preserve">    其他组织事务支出</t>
  </si>
  <si>
    <t xml:space="preserve">  宣传事务</t>
  </si>
  <si>
    <t xml:space="preserve">    其他宣传事务支出</t>
  </si>
  <si>
    <t xml:space="preserve">  统战事务</t>
  </si>
  <si>
    <t xml:space="preserve">    其他统战事务支出</t>
  </si>
  <si>
    <t xml:space="preserve">  对外联络事务</t>
  </si>
  <si>
    <t xml:space="preserve">    其他对外联络事务支出</t>
  </si>
  <si>
    <t xml:space="preserve">  其他共产党事务支出(款)</t>
  </si>
  <si>
    <t xml:space="preserve">    其他共产党事务支出(项)</t>
  </si>
  <si>
    <t xml:space="preserve">  其他一般公共服务支出(款)</t>
  </si>
  <si>
    <t xml:space="preserve">    国家赔偿费用支出</t>
  </si>
  <si>
    <t xml:space="preserve">    其他一般公共服务支出(项)</t>
  </si>
  <si>
    <t>外交支出</t>
  </si>
  <si>
    <t xml:space="preserve">  外交管理事务</t>
  </si>
  <si>
    <t xml:space="preserve">    其他外交管理事务支出</t>
  </si>
  <si>
    <t xml:space="preserve">  驻外机构</t>
  </si>
  <si>
    <t xml:space="preserve">    驻外使领馆(团、处)</t>
  </si>
  <si>
    <t xml:space="preserve">    其他驻外机构支出</t>
  </si>
  <si>
    <t xml:space="preserve">  对外援助</t>
  </si>
  <si>
    <t xml:space="preserve">    对外成套项目援助</t>
  </si>
  <si>
    <t xml:space="preserve">    对外一般物资援助</t>
  </si>
  <si>
    <t xml:space="preserve">    对外科技合作援助</t>
  </si>
  <si>
    <t xml:space="preserve">    对外优惠贷款援助及贴息</t>
  </si>
  <si>
    <t xml:space="preserve">    对外医疗援助</t>
  </si>
  <si>
    <t xml:space="preserve">    其他对外援助支出</t>
  </si>
  <si>
    <t xml:space="preserve">  国际组织</t>
  </si>
  <si>
    <t xml:space="preserve">    国际组织会费</t>
  </si>
  <si>
    <t xml:space="preserve">    国际组织捐赠</t>
  </si>
  <si>
    <t xml:space="preserve">    维和摊款</t>
  </si>
  <si>
    <t xml:space="preserve">    国际组织股金及基金</t>
  </si>
  <si>
    <t xml:space="preserve">    其他国际组织支出</t>
  </si>
  <si>
    <t xml:space="preserve">  对外合作与交流</t>
  </si>
  <si>
    <t xml:space="preserve">    在华国际会议</t>
  </si>
  <si>
    <t xml:space="preserve">    国际交流活动</t>
  </si>
  <si>
    <t xml:space="preserve">    其他对外合作与交流支出</t>
  </si>
  <si>
    <t xml:space="preserve">  对外宣传(款)</t>
  </si>
  <si>
    <t xml:space="preserve">    对外宣传(项)</t>
  </si>
  <si>
    <t xml:space="preserve">  边界勘界联检</t>
  </si>
  <si>
    <t xml:space="preserve">    边界勘界</t>
  </si>
  <si>
    <t xml:space="preserve">    边界联检</t>
  </si>
  <si>
    <t xml:space="preserve">    边界界桩维护</t>
  </si>
  <si>
    <t xml:space="preserve">    其他支出</t>
  </si>
  <si>
    <t xml:space="preserve">  其他外交支出(款)</t>
  </si>
  <si>
    <t xml:space="preserve">    其他外交支出(项)</t>
  </si>
  <si>
    <t>国防支出</t>
  </si>
  <si>
    <t xml:space="preserve">  现役部队(款)</t>
  </si>
  <si>
    <t xml:space="preserve">    现役部队(项)</t>
  </si>
  <si>
    <t xml:space="preserve">  国防科研事业(款)</t>
  </si>
  <si>
    <t xml:space="preserve">    国防科研事业(项)</t>
  </si>
  <si>
    <t xml:space="preserve">  专项工程(款)</t>
  </si>
  <si>
    <t xml:space="preserve">    专项工程(项)</t>
  </si>
  <si>
    <t xml:space="preserve">  国防动员</t>
  </si>
  <si>
    <t xml:space="preserve">    兵役征集</t>
  </si>
  <si>
    <t xml:space="preserve">    经济动员</t>
  </si>
  <si>
    <t xml:space="preserve">    人民防空</t>
  </si>
  <si>
    <t xml:space="preserve">    交通战备</t>
  </si>
  <si>
    <t xml:space="preserve">    国防教育</t>
  </si>
  <si>
    <t xml:space="preserve">    预备役部队</t>
  </si>
  <si>
    <t xml:space="preserve">    民兵</t>
  </si>
  <si>
    <t>2030699</t>
  </si>
  <si>
    <t xml:space="preserve">    其他国防动员支出</t>
  </si>
  <si>
    <t xml:space="preserve">  其他国防支出(款)</t>
  </si>
  <si>
    <t xml:space="preserve">    其他国防支出(项)</t>
  </si>
  <si>
    <t>公共安全支出</t>
  </si>
  <si>
    <t xml:space="preserve">  武装警察</t>
  </si>
  <si>
    <t xml:space="preserve">    内卫</t>
  </si>
  <si>
    <t xml:space="preserve">    边防</t>
  </si>
  <si>
    <t xml:space="preserve">    消防</t>
  </si>
  <si>
    <t xml:space="preserve">    警卫</t>
  </si>
  <si>
    <t xml:space="preserve">    黄金</t>
  </si>
  <si>
    <t xml:space="preserve">    森林</t>
  </si>
  <si>
    <t xml:space="preserve">    水电</t>
  </si>
  <si>
    <t xml:space="preserve">    交通</t>
  </si>
  <si>
    <t xml:space="preserve">    海警</t>
  </si>
  <si>
    <t xml:space="preserve">    其他武装警察支出</t>
  </si>
  <si>
    <t xml:space="preserve">  公安</t>
  </si>
  <si>
    <t xml:space="preserve">    治安管理</t>
  </si>
  <si>
    <t xml:space="preserve">    国内安全保卫</t>
  </si>
  <si>
    <t xml:space="preserve">    刑事侦查</t>
  </si>
  <si>
    <t xml:space="preserve">    经济犯罪侦查</t>
  </si>
  <si>
    <t xml:space="preserve">    出入境管理</t>
  </si>
  <si>
    <t xml:space="preserve">    行动技术管理</t>
  </si>
  <si>
    <t xml:space="preserve">    防范和处理邪教犯罪</t>
  </si>
  <si>
    <t xml:space="preserve">    禁毒管理</t>
  </si>
  <si>
    <t xml:space="preserve">    道路交通管理</t>
  </si>
  <si>
    <t xml:space="preserve">    网络侦控管理</t>
  </si>
  <si>
    <t xml:space="preserve">    反恐怖</t>
  </si>
  <si>
    <t xml:space="preserve">    居民身份证管理</t>
  </si>
  <si>
    <t xml:space="preserve">    网络运行及维护</t>
  </si>
  <si>
    <t xml:space="preserve">    拘押收教场所管理</t>
  </si>
  <si>
    <t xml:space="preserve">    警犬繁育及训养</t>
  </si>
  <si>
    <t xml:space="preserve">    其他公安支出</t>
  </si>
  <si>
    <t xml:space="preserve">  国家安全</t>
  </si>
  <si>
    <t xml:space="preserve">    安全业务</t>
  </si>
  <si>
    <t xml:space="preserve">    其他国家安全支出</t>
  </si>
  <si>
    <t xml:space="preserve">  检察</t>
  </si>
  <si>
    <t xml:space="preserve">    查办和预防职务犯罪</t>
  </si>
  <si>
    <t xml:space="preserve">    公诉和审判监督</t>
  </si>
  <si>
    <t xml:space="preserve">    侦查监督</t>
  </si>
  <si>
    <t xml:space="preserve">    执行监督</t>
  </si>
  <si>
    <t xml:space="preserve">    控告申诉</t>
  </si>
  <si>
    <t xml:space="preserve">    “两房”建设</t>
  </si>
  <si>
    <t xml:space="preserve">    其他检察支出</t>
  </si>
  <si>
    <t xml:space="preserve">  法院</t>
  </si>
  <si>
    <t xml:space="preserve">    案件审判</t>
  </si>
  <si>
    <t xml:space="preserve">    案件执行</t>
  </si>
  <si>
    <t xml:space="preserve">    “两庭”建设</t>
  </si>
  <si>
    <t xml:space="preserve">    其他法院支出</t>
  </si>
  <si>
    <t xml:space="preserve">  司法</t>
  </si>
  <si>
    <t xml:space="preserve">    基层司法业务</t>
  </si>
  <si>
    <t xml:space="preserve">    普法宣传</t>
  </si>
  <si>
    <t xml:space="preserve">    律师公证管理</t>
  </si>
  <si>
    <t xml:space="preserve">    法律援助</t>
  </si>
  <si>
    <t xml:space="preserve">    司法统一考试</t>
  </si>
  <si>
    <t xml:space="preserve">    仲裁</t>
  </si>
  <si>
    <t xml:space="preserve">    其他司法支出</t>
  </si>
  <si>
    <t xml:space="preserve">  监狱</t>
  </si>
  <si>
    <t xml:space="preserve">    犯人生活</t>
  </si>
  <si>
    <t xml:space="preserve">    犯人改造</t>
  </si>
  <si>
    <t xml:space="preserve">    狱政设施建设</t>
  </si>
  <si>
    <t xml:space="preserve">    其他监狱支出</t>
  </si>
  <si>
    <t xml:space="preserve">  强制隔离戒毒</t>
  </si>
  <si>
    <t xml:space="preserve">    强制隔离戒毒人员生活</t>
  </si>
  <si>
    <t xml:space="preserve">    强制隔离戒毒人员教育</t>
  </si>
  <si>
    <t xml:space="preserve">    所政设施建设</t>
  </si>
  <si>
    <t xml:space="preserve">    其他强制隔离戒毒支出</t>
  </si>
  <si>
    <t xml:space="preserve">  国家保密</t>
  </si>
  <si>
    <t xml:space="preserve">    保密技术</t>
  </si>
  <si>
    <t xml:space="preserve">    保密管理</t>
  </si>
  <si>
    <t xml:space="preserve">    其他国家保密支出</t>
  </si>
  <si>
    <t xml:space="preserve">  缉私警察</t>
  </si>
  <si>
    <t xml:space="preserve">    专项缉私活动支出</t>
  </si>
  <si>
    <t xml:space="preserve">    缉私情报</t>
  </si>
  <si>
    <t xml:space="preserve">    禁毒及缉毒</t>
  </si>
  <si>
    <t xml:space="preserve">    其他缉私警察支出</t>
  </si>
  <si>
    <t xml:space="preserve">  其他公共安全支出(款)</t>
  </si>
  <si>
    <t xml:space="preserve">    其他公共安全支出(项)</t>
  </si>
  <si>
    <t xml:space="preserve">    其他消防</t>
  </si>
  <si>
    <t>教育支出</t>
  </si>
  <si>
    <t xml:space="preserve">  教育管理事务</t>
  </si>
  <si>
    <t xml:space="preserve">    其他教育管理事务支出</t>
  </si>
  <si>
    <t xml:space="preserve">  普通教育</t>
  </si>
  <si>
    <t xml:space="preserve">    学前教育</t>
  </si>
  <si>
    <t xml:space="preserve">    小学教育</t>
  </si>
  <si>
    <t xml:space="preserve">    初中教育</t>
  </si>
  <si>
    <t xml:space="preserve">    高中教育</t>
  </si>
  <si>
    <t xml:space="preserve">    高等教育</t>
  </si>
  <si>
    <t xml:space="preserve">    化解农村义务教育债务支出</t>
  </si>
  <si>
    <t xml:space="preserve">    化解普通高中债务支出</t>
  </si>
  <si>
    <t xml:space="preserve">    其他普通教育支出</t>
  </si>
  <si>
    <t xml:space="preserve">  职业教育</t>
  </si>
  <si>
    <t xml:space="preserve">    初等职业教育</t>
  </si>
  <si>
    <t xml:space="preserve">    中专教育</t>
  </si>
  <si>
    <t xml:space="preserve">    技校教育</t>
  </si>
  <si>
    <t xml:space="preserve">    职业高中教育</t>
  </si>
  <si>
    <t xml:space="preserve">    高等职业教育</t>
  </si>
  <si>
    <t xml:space="preserve">    其他职业教育支出</t>
  </si>
  <si>
    <t xml:space="preserve">  成人教育</t>
  </si>
  <si>
    <t xml:space="preserve">    成人初等教育</t>
  </si>
  <si>
    <t xml:space="preserve">    成人中等教育</t>
  </si>
  <si>
    <t xml:space="preserve">    成人高等教育</t>
  </si>
  <si>
    <t xml:space="preserve">    成人广播电视教育</t>
  </si>
  <si>
    <t xml:space="preserve">    其他成人教育支出</t>
  </si>
  <si>
    <t xml:space="preserve">  广播电视教育</t>
  </si>
  <si>
    <t xml:space="preserve">    广播电视学校</t>
  </si>
  <si>
    <t xml:space="preserve">    教育电视台</t>
  </si>
  <si>
    <t xml:space="preserve">    其他广播电视教育支出</t>
  </si>
  <si>
    <t xml:space="preserve">  留学教育</t>
  </si>
  <si>
    <t xml:space="preserve">    出国留学教育</t>
  </si>
  <si>
    <t xml:space="preserve">    来华留学教育</t>
  </si>
  <si>
    <t xml:space="preserve">    其他留学教育支出</t>
  </si>
  <si>
    <t xml:space="preserve">  特殊教育</t>
  </si>
  <si>
    <t xml:space="preserve">    特殊学校教育</t>
  </si>
  <si>
    <t xml:space="preserve">    工读学校教育</t>
  </si>
  <si>
    <t xml:space="preserve">    其他特殊教育支出</t>
  </si>
  <si>
    <t xml:space="preserve">  进修及培训</t>
  </si>
  <si>
    <t xml:space="preserve">    教师进修</t>
  </si>
  <si>
    <t xml:space="preserve">    干部教育</t>
  </si>
  <si>
    <t xml:space="preserve">    培训支出</t>
  </si>
  <si>
    <t xml:space="preserve">    退役士兵能力提升</t>
  </si>
  <si>
    <t xml:space="preserve">    其他进修及培训</t>
  </si>
  <si>
    <t xml:space="preserve">  教育费附加安排的支出</t>
  </si>
  <si>
    <t xml:space="preserve">    农村中小学校舍建设</t>
  </si>
  <si>
    <t xml:space="preserve">    农村中小学教学设施</t>
  </si>
  <si>
    <t xml:space="preserve">    城市中小学校舍建设</t>
  </si>
  <si>
    <t xml:space="preserve">    城市中小学教学设施</t>
  </si>
  <si>
    <t xml:space="preserve">    中等职业学校教学设施</t>
  </si>
  <si>
    <t xml:space="preserve">    其他教育费附加安排的支出</t>
  </si>
  <si>
    <t xml:space="preserve">  其他教育支出(款)</t>
  </si>
  <si>
    <t xml:space="preserve">    其他教育支出(项)</t>
  </si>
  <si>
    <t>科学技术支出</t>
  </si>
  <si>
    <t xml:space="preserve">  科学技术管理事务</t>
  </si>
  <si>
    <t xml:space="preserve">    其他科学技术管理事务支出</t>
  </si>
  <si>
    <t xml:space="preserve">  基础研究</t>
  </si>
  <si>
    <t xml:space="preserve">    机构运行</t>
  </si>
  <si>
    <t xml:space="preserve">    重点基础研究规划</t>
  </si>
  <si>
    <t xml:space="preserve">    自然科学基金</t>
  </si>
  <si>
    <t xml:space="preserve">    重点实验室及相关设施</t>
  </si>
  <si>
    <t xml:space="preserve">    重大科学工程</t>
  </si>
  <si>
    <t xml:space="preserve">    专项基础科研</t>
  </si>
  <si>
    <t xml:space="preserve">    专项技术基础</t>
  </si>
  <si>
    <t xml:space="preserve">    其他基础研究支出</t>
  </si>
  <si>
    <t xml:space="preserve">  应用研究</t>
  </si>
  <si>
    <t xml:space="preserve">    社会公益研究</t>
  </si>
  <si>
    <t xml:space="preserve">    高技术研究</t>
  </si>
  <si>
    <t xml:space="preserve">    专项科研试制</t>
  </si>
  <si>
    <t xml:space="preserve">    其他应用研究支出</t>
  </si>
  <si>
    <t xml:space="preserve">  技术研究与开发</t>
  </si>
  <si>
    <t xml:space="preserve">    应用技术研究与开发</t>
  </si>
  <si>
    <t xml:space="preserve">    产业技术研究与开发</t>
  </si>
  <si>
    <t xml:space="preserve">    科技成果转化与扩散</t>
  </si>
  <si>
    <t xml:space="preserve">    其他技术研究与开发支出</t>
  </si>
  <si>
    <t xml:space="preserve">  科技条件与服务</t>
  </si>
  <si>
    <t xml:space="preserve">    技术创新服务体系</t>
  </si>
  <si>
    <t xml:space="preserve">    科技条件专项</t>
  </si>
  <si>
    <t xml:space="preserve">    其他科技条件与服务支出</t>
  </si>
  <si>
    <t xml:space="preserve">  社会科学</t>
  </si>
  <si>
    <t xml:space="preserve">    社会科学研究机构</t>
  </si>
  <si>
    <t xml:space="preserve">    社会科学研究</t>
  </si>
  <si>
    <t xml:space="preserve">    社科基金支出</t>
  </si>
  <si>
    <t xml:space="preserve">    其他社会科学支出</t>
  </si>
  <si>
    <t xml:space="preserve">  科学技术普及</t>
  </si>
  <si>
    <t xml:space="preserve">    科普活动</t>
  </si>
  <si>
    <t xml:space="preserve">    青少年科技活动</t>
  </si>
  <si>
    <t xml:space="preserve">    学术交流活动</t>
  </si>
  <si>
    <t xml:space="preserve">    科技馆站</t>
  </si>
  <si>
    <t xml:space="preserve">    其他科学技术普及支出</t>
  </si>
  <si>
    <t xml:space="preserve">  科技交流与合作</t>
  </si>
  <si>
    <t xml:space="preserve">    国际交流与合作</t>
  </si>
  <si>
    <t xml:space="preserve">    重大科技合作项目</t>
  </si>
  <si>
    <t xml:space="preserve">    其他科技交流与合作支出</t>
  </si>
  <si>
    <t xml:space="preserve">  科技重大专项(款)</t>
  </si>
  <si>
    <t xml:space="preserve">    科技重大专项(项)</t>
  </si>
  <si>
    <t xml:space="preserve">  其他科学技术支出(款)</t>
  </si>
  <si>
    <t xml:space="preserve">    科技奖励</t>
  </si>
  <si>
    <t xml:space="preserve">    核应急</t>
  </si>
  <si>
    <t xml:space="preserve">    转制科研机构</t>
  </si>
  <si>
    <t xml:space="preserve">    其他科学技术支出(项)</t>
  </si>
  <si>
    <t>文化体育与传媒支出</t>
  </si>
  <si>
    <t xml:space="preserve">  文化</t>
  </si>
  <si>
    <t xml:space="preserve">    图书馆</t>
  </si>
  <si>
    <t xml:space="preserve">    文化展示及纪念机构</t>
  </si>
  <si>
    <t xml:space="preserve">    艺术表演场所</t>
  </si>
  <si>
    <t xml:space="preserve">    艺术表演团体</t>
  </si>
  <si>
    <t xml:space="preserve">    文化活动</t>
  </si>
  <si>
    <t xml:space="preserve">    群众文化</t>
  </si>
  <si>
    <t xml:space="preserve">    文化交流与合作</t>
  </si>
  <si>
    <t xml:space="preserve">    文化创作与保护</t>
  </si>
  <si>
    <t xml:space="preserve">    文化市场管理</t>
  </si>
  <si>
    <t xml:space="preserve">    其他文化支出</t>
  </si>
  <si>
    <t xml:space="preserve">  文物</t>
  </si>
  <si>
    <t xml:space="preserve">    文物保护</t>
  </si>
  <si>
    <t xml:space="preserve">    博物馆</t>
  </si>
  <si>
    <t xml:space="preserve">    历史名城与古迹</t>
  </si>
  <si>
    <t xml:space="preserve">    其他文物支出</t>
  </si>
  <si>
    <t xml:space="preserve">  体育</t>
  </si>
  <si>
    <t xml:space="preserve">    运动项目管理</t>
  </si>
  <si>
    <t xml:space="preserve">    体育竞赛</t>
  </si>
  <si>
    <t xml:space="preserve">    体育训练</t>
  </si>
  <si>
    <t xml:space="preserve">    体育场馆</t>
  </si>
  <si>
    <t xml:space="preserve">    群众体育</t>
  </si>
  <si>
    <t xml:space="preserve">    体育交流与合作</t>
  </si>
  <si>
    <t xml:space="preserve">    其他体育支出</t>
  </si>
  <si>
    <t xml:space="preserve">  广播影视</t>
  </si>
  <si>
    <t xml:space="preserve">    广播</t>
  </si>
  <si>
    <t xml:space="preserve">    电视</t>
  </si>
  <si>
    <t xml:space="preserve">    电影</t>
  </si>
  <si>
    <t xml:space="preserve">    其他广播影视支出</t>
  </si>
  <si>
    <t xml:space="preserve">  新闻出版</t>
  </si>
  <si>
    <t xml:space="preserve">    新闻通讯</t>
  </si>
  <si>
    <t xml:space="preserve">    出版发行</t>
  </si>
  <si>
    <t xml:space="preserve">    版权管理</t>
  </si>
  <si>
    <t xml:space="preserve">    出版市场管理</t>
  </si>
  <si>
    <t xml:space="preserve">    其他新闻出版支出</t>
  </si>
  <si>
    <t xml:space="preserve">  其他文化体育与传媒支出(款)</t>
  </si>
  <si>
    <t xml:space="preserve">    宣传文化发展专项支出</t>
  </si>
  <si>
    <t xml:space="preserve">    文化产业发展专项支出</t>
  </si>
  <si>
    <t xml:space="preserve">    其他文化体育与传媒支出(项)</t>
  </si>
  <si>
    <t>社会保障和就业支出</t>
  </si>
  <si>
    <t xml:space="preserve">  人力资源和社会保障管理事务</t>
  </si>
  <si>
    <t xml:space="preserve">    综合业务管理</t>
  </si>
  <si>
    <t xml:space="preserve">    劳动保障监察</t>
  </si>
  <si>
    <t xml:space="preserve">    就业管理事务</t>
  </si>
  <si>
    <t xml:space="preserve">    社会保险业务管理事务</t>
  </si>
  <si>
    <t xml:space="preserve">    社会保险经办机构</t>
  </si>
  <si>
    <t xml:space="preserve">    劳动关系和维权</t>
  </si>
  <si>
    <t xml:space="preserve">    公共就业服务和职业技能鉴定机构</t>
  </si>
  <si>
    <t xml:space="preserve">    劳动人事争议调解仲裁</t>
  </si>
  <si>
    <t xml:space="preserve">    其他人力资源和社会保障管理事务支出</t>
  </si>
  <si>
    <t xml:space="preserve">  民政管理事务</t>
  </si>
  <si>
    <t xml:space="preserve">    拥军优属</t>
  </si>
  <si>
    <t xml:space="preserve">    老龄事务</t>
  </si>
  <si>
    <t xml:space="preserve">    民间组织管理</t>
  </si>
  <si>
    <t xml:space="preserve">    行政区划和地名管理</t>
  </si>
  <si>
    <t xml:space="preserve">    基层政权和社区建设</t>
  </si>
  <si>
    <t xml:space="preserve">    部队供应</t>
  </si>
  <si>
    <t xml:space="preserve">    其他民政管理事务支出</t>
  </si>
  <si>
    <t xml:space="preserve">  财政对社会保险基金的补助</t>
  </si>
  <si>
    <t xml:space="preserve">    财政对基本养老保险基金的补助</t>
  </si>
  <si>
    <t xml:space="preserve">    财政对失业保险基金的补助</t>
  </si>
  <si>
    <t xml:space="preserve">    财政对基本医疗保险基金的补助</t>
  </si>
  <si>
    <t xml:space="preserve">    财政对工伤保险基金的补助</t>
  </si>
  <si>
    <t xml:space="preserve">    财政对生育保险基金的补助</t>
  </si>
  <si>
    <t xml:space="preserve">    财政对城乡居民基本养老保险基金的补助</t>
  </si>
  <si>
    <t xml:space="preserve">    财政对其他社会保险基金的补助</t>
  </si>
  <si>
    <t xml:space="preserve">  补充全国社会保障基金</t>
  </si>
  <si>
    <t xml:space="preserve">    用公共财政预算补充基金</t>
  </si>
  <si>
    <t xml:space="preserve">  行政事业单位离退休</t>
  </si>
  <si>
    <t xml:space="preserve">    归口管理的行政单位离退休</t>
  </si>
  <si>
    <t xml:space="preserve">    事业单位离退休</t>
  </si>
  <si>
    <t xml:space="preserve">    离退休人员管理机构</t>
  </si>
  <si>
    <t xml:space="preserve">    未归口管理的行政单位离退休</t>
  </si>
  <si>
    <t xml:space="preserve">    其他行政事业单位离退休支出</t>
  </si>
  <si>
    <t xml:space="preserve">  企业改革补助</t>
  </si>
  <si>
    <t xml:space="preserve">    企业关闭破产补助</t>
  </si>
  <si>
    <t xml:space="preserve">    厂办大集体改革补助</t>
  </si>
  <si>
    <t xml:space="preserve">    其他企业改革发展补助</t>
  </si>
  <si>
    <t xml:space="preserve">  就业补助</t>
  </si>
  <si>
    <t xml:space="preserve">    扶持公共就业服务</t>
  </si>
  <si>
    <t xml:space="preserve">    职业培训补贴</t>
  </si>
  <si>
    <t xml:space="preserve">    职业介绍补贴</t>
  </si>
  <si>
    <t xml:space="preserve">    社会保险补贴</t>
  </si>
  <si>
    <t xml:space="preserve">    公益性岗位补贴</t>
  </si>
  <si>
    <t xml:space="preserve">    小额担保贷款贴息</t>
  </si>
  <si>
    <t xml:space="preserve">    补充小额贷款担保基金</t>
  </si>
  <si>
    <t xml:space="preserve">    职业技能鉴定补贴</t>
  </si>
  <si>
    <t xml:space="preserve">    特定就业政策支出</t>
  </si>
  <si>
    <t xml:space="preserve">    就业见习补贴</t>
  </si>
  <si>
    <t xml:space="preserve">    高技能人才培养补助</t>
  </si>
  <si>
    <t xml:space="preserve">    求职补贴</t>
  </si>
  <si>
    <t xml:space="preserve">    其他就业补助支出</t>
  </si>
  <si>
    <t xml:space="preserve">  抚恤</t>
  </si>
  <si>
    <t xml:space="preserve">    死亡抚恤</t>
  </si>
  <si>
    <t xml:space="preserve">    伤残抚恤</t>
  </si>
  <si>
    <t xml:space="preserve">    在乡复员、退伍军人生活补助</t>
  </si>
  <si>
    <t xml:space="preserve">    优抚事业单位支出</t>
  </si>
  <si>
    <t xml:space="preserve">    义务兵优待</t>
  </si>
  <si>
    <t xml:space="preserve">    农村籍退役士兵老年生活补助</t>
  </si>
  <si>
    <t xml:space="preserve">    其他优抚支出</t>
  </si>
  <si>
    <t xml:space="preserve">  退役安置</t>
  </si>
  <si>
    <t xml:space="preserve">    退役士兵安置</t>
  </si>
  <si>
    <t xml:space="preserve">    军队移交政府的离退休人员安置</t>
  </si>
  <si>
    <t xml:space="preserve">    军队移交政府离退休干部管理机构</t>
  </si>
  <si>
    <t xml:space="preserve">    退役士兵管理教育</t>
  </si>
  <si>
    <t xml:space="preserve">    其他退役安置支出</t>
  </si>
  <si>
    <t xml:space="preserve">  社会福利</t>
  </si>
  <si>
    <t xml:space="preserve">    儿童福利</t>
  </si>
  <si>
    <t xml:space="preserve">    老年福利</t>
  </si>
  <si>
    <t xml:space="preserve">    假肢矫形</t>
  </si>
  <si>
    <t xml:space="preserve">    殡葬</t>
  </si>
  <si>
    <t xml:space="preserve">    社会福利事业单位</t>
  </si>
  <si>
    <t xml:space="preserve">    其他社会福利支出</t>
  </si>
  <si>
    <t xml:space="preserve">  残疾人事业</t>
  </si>
  <si>
    <t xml:space="preserve">    残疾人康复</t>
  </si>
  <si>
    <t xml:space="preserve">    残疾人就业和扶贫</t>
  </si>
  <si>
    <t xml:space="preserve">    残疾人体育</t>
  </si>
  <si>
    <t xml:space="preserve">    其他残疾人事业支出</t>
  </si>
  <si>
    <t xml:space="preserve">  自然灾害生活救助</t>
  </si>
  <si>
    <t xml:space="preserve">    中央自然灾害生活补助</t>
  </si>
  <si>
    <t xml:space="preserve">    地方自然灾害生活补助</t>
  </si>
  <si>
    <t xml:space="preserve">    自然灾害灾后重建补助</t>
  </si>
  <si>
    <t xml:space="preserve">    其他自然灾害生活救助支出</t>
  </si>
  <si>
    <t xml:space="preserve">  红十字事业</t>
  </si>
  <si>
    <t xml:space="preserve">    其他红十字事业支出</t>
  </si>
  <si>
    <t xml:space="preserve">  最低生活保障</t>
  </si>
  <si>
    <t xml:space="preserve">    城市最低生活保障金支出</t>
  </si>
  <si>
    <t xml:space="preserve">    农村最低生活保障金支出</t>
  </si>
  <si>
    <t xml:space="preserve">  临时救助</t>
  </si>
  <si>
    <t xml:space="preserve">    临时救助支出</t>
  </si>
  <si>
    <t xml:space="preserve">    流浪乞讨人员救助支出</t>
  </si>
  <si>
    <t xml:space="preserve">  特困人员供养</t>
  </si>
  <si>
    <t xml:space="preserve">    城市特困人员供养支出</t>
  </si>
  <si>
    <t xml:space="preserve">    农村五保供养支出</t>
  </si>
  <si>
    <t xml:space="preserve">  补充道路交通事故社会救助基金</t>
  </si>
  <si>
    <t xml:space="preserve">    交强险营业税补助基金支出</t>
  </si>
  <si>
    <t xml:space="preserve">    交强险罚款收入补助基金支出</t>
  </si>
  <si>
    <t xml:space="preserve">  其他生活救助</t>
  </si>
  <si>
    <t xml:space="preserve">    其他城市生活救助</t>
  </si>
  <si>
    <t xml:space="preserve">    其他农村生活救助</t>
  </si>
  <si>
    <t xml:space="preserve">  其他社会保障和就业支出(款)</t>
  </si>
  <si>
    <t xml:space="preserve">    其他社会保障和就业支出(项)</t>
  </si>
  <si>
    <t>医疗卫生与计划生育支出</t>
  </si>
  <si>
    <t xml:space="preserve">  医疗卫生与计划生育管理事务</t>
  </si>
  <si>
    <t xml:space="preserve">    其他医疗卫生与计划生育管理事务支出</t>
  </si>
  <si>
    <t xml:space="preserve">  公立医院</t>
  </si>
  <si>
    <t xml:space="preserve">    综合医院</t>
  </si>
  <si>
    <t xml:space="preserve">    中医(民族)医院</t>
  </si>
  <si>
    <t xml:space="preserve">    传染病医院</t>
  </si>
  <si>
    <t xml:space="preserve">    职业病防治医院</t>
  </si>
  <si>
    <t xml:space="preserve">    精神病医院</t>
  </si>
  <si>
    <t xml:space="preserve">    妇产医院</t>
  </si>
  <si>
    <t xml:space="preserve">    儿童医院</t>
  </si>
  <si>
    <t xml:space="preserve">    其他专科医院</t>
  </si>
  <si>
    <t xml:space="preserve">    福利医院</t>
  </si>
  <si>
    <t xml:space="preserve">    行业医院</t>
  </si>
  <si>
    <t xml:space="preserve">    处理医疗欠费</t>
  </si>
  <si>
    <t xml:space="preserve">    其他公立医院支出</t>
  </si>
  <si>
    <t xml:space="preserve">  基层医疗卫生机构</t>
  </si>
  <si>
    <t xml:space="preserve">    城市社区卫生机构</t>
  </si>
  <si>
    <t xml:space="preserve">    乡镇卫生院</t>
  </si>
  <si>
    <t xml:space="preserve">    其他基层医疗卫生机构支出</t>
  </si>
  <si>
    <t xml:space="preserve">  公共卫生</t>
  </si>
  <si>
    <t xml:space="preserve">    疾病预防控制机构</t>
  </si>
  <si>
    <t xml:space="preserve">    卫生监督机构</t>
  </si>
  <si>
    <t xml:space="preserve">    妇幼保健机构</t>
  </si>
  <si>
    <t xml:space="preserve">    精神卫生机构</t>
  </si>
  <si>
    <t xml:space="preserve">    应急救治机构</t>
  </si>
  <si>
    <t xml:space="preserve">    采供血机构</t>
  </si>
  <si>
    <t xml:space="preserve">    其他专业公共卫生机构</t>
  </si>
  <si>
    <t xml:space="preserve">    基本公共卫生服务</t>
  </si>
  <si>
    <t xml:space="preserve">    重大公共卫生专项</t>
  </si>
  <si>
    <t xml:space="preserve">    突发公共卫生事件应急处理</t>
  </si>
  <si>
    <t xml:space="preserve">    其他公共卫生支出</t>
  </si>
  <si>
    <t xml:space="preserve">  医疗保障</t>
  </si>
  <si>
    <t xml:space="preserve">    行政单位医疗</t>
  </si>
  <si>
    <t xml:space="preserve">    事业单位医疗</t>
  </si>
  <si>
    <t xml:space="preserve">    公务员医疗补助</t>
  </si>
  <si>
    <t xml:space="preserve">    优抚对象医疗补助</t>
  </si>
  <si>
    <t xml:space="preserve">    新型农村合作医疗</t>
  </si>
  <si>
    <t xml:space="preserve">    城镇居民基本医疗保险</t>
  </si>
  <si>
    <t xml:space="preserve">    城乡医疗救助</t>
  </si>
  <si>
    <t xml:space="preserve">    疾病应急救助</t>
  </si>
  <si>
    <t xml:space="preserve">    其他医疗保障支出</t>
  </si>
  <si>
    <t xml:space="preserve">  中医药</t>
  </si>
  <si>
    <t xml:space="preserve">    中医(民族医)药专项</t>
  </si>
  <si>
    <t xml:space="preserve">    其他中医药支出</t>
  </si>
  <si>
    <t xml:space="preserve">  计划生育事务</t>
  </si>
  <si>
    <t xml:space="preserve">    计划生育机构</t>
  </si>
  <si>
    <t xml:space="preserve">    计划生育服务</t>
  </si>
  <si>
    <t xml:space="preserve">    其他计划生育事务支出</t>
  </si>
  <si>
    <t xml:space="preserve">  食品和药品监督管理事务</t>
  </si>
  <si>
    <t xml:space="preserve">    药品事务</t>
  </si>
  <si>
    <t xml:space="preserve">    化妆品事务</t>
  </si>
  <si>
    <t xml:space="preserve">    医疗器械事务</t>
  </si>
  <si>
    <t xml:space="preserve">    食品安全事务</t>
  </si>
  <si>
    <t xml:space="preserve">    其他食品和药品监督管理事务支出</t>
  </si>
  <si>
    <t xml:space="preserve">  其他医疗卫生与计划生育支出(款)</t>
  </si>
  <si>
    <t xml:space="preserve">    其他医疗卫生与计划生育支出(项)</t>
  </si>
  <si>
    <t>节能环保支出</t>
  </si>
  <si>
    <t xml:space="preserve">  环境保护管理事务</t>
  </si>
  <si>
    <t xml:space="preserve">    环境保护宣传</t>
  </si>
  <si>
    <t xml:space="preserve">    环境保护法规、规划及标准</t>
  </si>
  <si>
    <t xml:space="preserve">    环境国际合作及履约</t>
  </si>
  <si>
    <t xml:space="preserve">    环境保护行政许可</t>
  </si>
  <si>
    <t xml:space="preserve">    其他环境保护管理事务支出</t>
  </si>
  <si>
    <t xml:space="preserve">  环境监测与监察</t>
  </si>
  <si>
    <t xml:space="preserve">    建设项目环评审查与监督</t>
  </si>
  <si>
    <t xml:space="preserve">    核与辐射安全监督</t>
  </si>
  <si>
    <t xml:space="preserve">    其他环境监测与监察支出</t>
  </si>
  <si>
    <t xml:space="preserve">  污染防治</t>
  </si>
  <si>
    <t xml:space="preserve">    大气</t>
  </si>
  <si>
    <t xml:space="preserve">    水体</t>
  </si>
  <si>
    <t xml:space="preserve">    噪声</t>
  </si>
  <si>
    <t xml:space="preserve">    固体废弃物与化学品</t>
  </si>
  <si>
    <t xml:space="preserve">    放射源和放射性废物监管</t>
  </si>
  <si>
    <t xml:space="preserve">    辐射</t>
  </si>
  <si>
    <t xml:space="preserve">    排污费安排的支出</t>
  </si>
  <si>
    <t xml:space="preserve">    其他污染防治支出</t>
  </si>
  <si>
    <t xml:space="preserve">  自然生态保护</t>
  </si>
  <si>
    <t xml:space="preserve">    生态保护</t>
  </si>
  <si>
    <t xml:space="preserve">    农村环境保护</t>
  </si>
  <si>
    <t xml:space="preserve">    自然保护区</t>
  </si>
  <si>
    <t xml:space="preserve">    生物及物种资源保护</t>
  </si>
  <si>
    <t xml:space="preserve">    其他自然生态保护支出</t>
  </si>
  <si>
    <t xml:space="preserve">  天然林保护</t>
  </si>
  <si>
    <t xml:space="preserve">    森林管护</t>
  </si>
  <si>
    <t xml:space="preserve">    社会保险补助</t>
  </si>
  <si>
    <t xml:space="preserve">    政策性社会性支出补助</t>
  </si>
  <si>
    <t xml:space="preserve">    天然林保护工程建设</t>
  </si>
  <si>
    <t xml:space="preserve">    其他天然林保护支出</t>
  </si>
  <si>
    <t xml:space="preserve">  退耕还林</t>
  </si>
  <si>
    <t xml:space="preserve">    退耕现金</t>
  </si>
  <si>
    <t xml:space="preserve">    退耕还林粮食折现补贴</t>
  </si>
  <si>
    <t xml:space="preserve">    退耕还林粮食费用补贴</t>
  </si>
  <si>
    <t xml:space="preserve">    退耕还林工程建设</t>
  </si>
  <si>
    <t xml:space="preserve">    其他退耕还林支出</t>
  </si>
  <si>
    <t xml:space="preserve">  风沙荒漠治理</t>
  </si>
  <si>
    <t xml:space="preserve">    京津风沙源治理工程建设</t>
  </si>
  <si>
    <t xml:space="preserve">    其他风沙荒漠治理支出</t>
  </si>
  <si>
    <t xml:space="preserve">  退牧还草</t>
  </si>
  <si>
    <t xml:space="preserve">    退牧还草工程建设</t>
  </si>
  <si>
    <t xml:space="preserve">    其他退牧还草支出</t>
  </si>
  <si>
    <t xml:space="preserve">  已垦草原退耕还草(款)</t>
  </si>
  <si>
    <t xml:space="preserve">    已垦草原退耕还草(项)</t>
  </si>
  <si>
    <t xml:space="preserve">  能源节约利用(款)</t>
  </si>
  <si>
    <t xml:space="preserve">    能源节约利用(项)</t>
  </si>
  <si>
    <t xml:space="preserve">  污染减排</t>
  </si>
  <si>
    <t xml:space="preserve">    环境监测与信息</t>
  </si>
  <si>
    <t xml:space="preserve">    环境执法监察</t>
  </si>
  <si>
    <t xml:space="preserve">    减排专项支出</t>
  </si>
  <si>
    <t xml:space="preserve">    清洁生产专项支出</t>
  </si>
  <si>
    <t xml:space="preserve">    其他污染减排支出</t>
  </si>
  <si>
    <t xml:space="preserve">  可再生能源(款)</t>
  </si>
  <si>
    <t xml:space="preserve">    可再生能源(项)</t>
  </si>
  <si>
    <t xml:space="preserve">  循环经济(款)</t>
  </si>
  <si>
    <t xml:space="preserve">    循环经济(项)</t>
  </si>
  <si>
    <t xml:space="preserve">  能源管理事务</t>
  </si>
  <si>
    <t xml:space="preserve">    能源预测预警</t>
  </si>
  <si>
    <t xml:space="preserve">    能源战略规划与实施</t>
  </si>
  <si>
    <t xml:space="preserve">    能源科技装备</t>
  </si>
  <si>
    <t xml:space="preserve">    能源行业管理</t>
  </si>
  <si>
    <t xml:space="preserve">    能源管理</t>
  </si>
  <si>
    <t xml:space="preserve">    石油储备发展管理</t>
  </si>
  <si>
    <t xml:space="preserve">    能源调查</t>
  </si>
  <si>
    <t xml:space="preserve">    三峡库区移民专项支出</t>
  </si>
  <si>
    <t xml:space="preserve">    农村电网建设</t>
  </si>
  <si>
    <t xml:space="preserve">    其他能源管理事务支出</t>
  </si>
  <si>
    <t xml:space="preserve">  江河湖库流域治理与保护</t>
  </si>
  <si>
    <t xml:space="preserve">    水源地建设与保护</t>
  </si>
  <si>
    <t xml:space="preserve">    河流治理与保护</t>
  </si>
  <si>
    <t xml:space="preserve">    湖库生态环境保护</t>
  </si>
  <si>
    <t xml:space="preserve">    地下水修复与保护</t>
  </si>
  <si>
    <t xml:space="preserve">    其他江河湖库流域治理与保护</t>
  </si>
  <si>
    <t xml:space="preserve">  其他节能环保支出(款)</t>
  </si>
  <si>
    <t xml:space="preserve">    其他节能环保支出(项)</t>
  </si>
  <si>
    <t>城乡社区支出</t>
  </si>
  <si>
    <t xml:space="preserve">  城乡社区管理事务</t>
  </si>
  <si>
    <t xml:space="preserve">    城管执法</t>
  </si>
  <si>
    <t xml:space="preserve">    工程建设标准规范编制与监管</t>
  </si>
  <si>
    <t xml:space="preserve">    工程建设管理</t>
  </si>
  <si>
    <t xml:space="preserve">    市政公用行业市场监管</t>
  </si>
  <si>
    <t xml:space="preserve">    国家重点风景区规划与保护</t>
  </si>
  <si>
    <t xml:space="preserve">    住宅建设与房地产市场监管</t>
  </si>
  <si>
    <t xml:space="preserve">    执业资格注册、资质审查</t>
  </si>
  <si>
    <t xml:space="preserve">    其他城乡社区管理事务支出</t>
  </si>
  <si>
    <t xml:space="preserve">  城乡社区规划与管理(款)</t>
  </si>
  <si>
    <t xml:space="preserve">    城乡社区规划与管理(项)</t>
  </si>
  <si>
    <t xml:space="preserve">  城乡社区公共设施</t>
  </si>
  <si>
    <t xml:space="preserve">    小城镇基础设施建设</t>
  </si>
  <si>
    <t xml:space="preserve">    其他城乡社区公共设施支出</t>
  </si>
  <si>
    <t xml:space="preserve">  城乡社区环境卫生(款)</t>
  </si>
  <si>
    <t xml:space="preserve">    城乡社区环境卫生(项)</t>
  </si>
  <si>
    <t xml:space="preserve">  建设市场管理与监督(款)</t>
  </si>
  <si>
    <t xml:space="preserve">    建设市场管理与监督(项)</t>
  </si>
  <si>
    <t xml:space="preserve">  其他城乡社区支出(款)</t>
  </si>
  <si>
    <t xml:space="preserve">    其他城乡社区支出(项)</t>
  </si>
  <si>
    <t>农林水支出</t>
  </si>
  <si>
    <t xml:space="preserve">  农业</t>
  </si>
  <si>
    <t xml:space="preserve">    农垦运行</t>
  </si>
  <si>
    <t xml:space="preserve">    科技转化与推广服务</t>
  </si>
  <si>
    <t xml:space="preserve">    病虫害控制</t>
  </si>
  <si>
    <t xml:space="preserve">    农产品质量安全</t>
  </si>
  <si>
    <t xml:space="preserve">    执法监管</t>
  </si>
  <si>
    <t xml:space="preserve">    统计监测与信息服务</t>
  </si>
  <si>
    <t xml:space="preserve">    农业行业业务管理</t>
  </si>
  <si>
    <t xml:space="preserve">    对外交流与合作</t>
  </si>
  <si>
    <t xml:space="preserve">    防灾救灾</t>
  </si>
  <si>
    <t xml:space="preserve">    稳定农民收入补贴</t>
  </si>
  <si>
    <t xml:space="preserve">    农业结构调整补贴</t>
  </si>
  <si>
    <t xml:space="preserve">    农业生产资料与技术补贴</t>
  </si>
  <si>
    <t xml:space="preserve">    农业生产保险补贴</t>
  </si>
  <si>
    <t xml:space="preserve">    农业组织化与产业化经营</t>
  </si>
  <si>
    <t xml:space="preserve">    农产品加工与促销</t>
  </si>
  <si>
    <t xml:space="preserve">    农村公益事业</t>
  </si>
  <si>
    <t xml:space="preserve">    综合财力补助</t>
  </si>
  <si>
    <t xml:space="preserve">    农业资源保护修复与利用</t>
  </si>
  <si>
    <t xml:space="preserve">    农村道路建设</t>
  </si>
  <si>
    <t xml:space="preserve">    农资综合补贴</t>
  </si>
  <si>
    <t xml:space="preserve">    石油价格改革对渔业的补贴</t>
  </si>
  <si>
    <t xml:space="preserve">    对高校毕业生到基层任职补助</t>
  </si>
  <si>
    <t xml:space="preserve">    草原植被恢复费安排的支出</t>
  </si>
  <si>
    <t xml:space="preserve">    其他农业支出</t>
  </si>
  <si>
    <t xml:space="preserve">  林业</t>
  </si>
  <si>
    <t xml:space="preserve">    林业事业机构</t>
  </si>
  <si>
    <t xml:space="preserve">    森林培育</t>
  </si>
  <si>
    <t xml:space="preserve">    林业技术推广</t>
  </si>
  <si>
    <t xml:space="preserve">    森林资源管理</t>
  </si>
  <si>
    <t xml:space="preserve">    森林资源监测</t>
  </si>
  <si>
    <t xml:space="preserve">    森林生态效益补偿</t>
  </si>
  <si>
    <t xml:space="preserve">    林业自然保护区</t>
  </si>
  <si>
    <t xml:space="preserve">    动植物保护</t>
  </si>
  <si>
    <t xml:space="preserve">    湿地保护</t>
  </si>
  <si>
    <t xml:space="preserve">    林业执法与监督</t>
  </si>
  <si>
    <t xml:space="preserve">    林业检疫检测</t>
  </si>
  <si>
    <t xml:space="preserve">    防沙治沙</t>
  </si>
  <si>
    <t xml:space="preserve">    林业质量安全</t>
  </si>
  <si>
    <t xml:space="preserve">    林业工程与项目管理</t>
  </si>
  <si>
    <t xml:space="preserve">    林业对外合作与交流</t>
  </si>
  <si>
    <t xml:space="preserve">    林业产业化</t>
  </si>
  <si>
    <t xml:space="preserve">    信息管理</t>
  </si>
  <si>
    <t xml:space="preserve">    林业政策制定与宣传</t>
  </si>
  <si>
    <t xml:space="preserve">    林业资金审计稽查</t>
  </si>
  <si>
    <t xml:space="preserve">    林区公共支出</t>
  </si>
  <si>
    <t xml:space="preserve">    林业贷款贴息</t>
  </si>
  <si>
    <t xml:space="preserve">    石油价格改革对林业的补贴</t>
  </si>
  <si>
    <t xml:space="preserve">    森林保险保费补贴</t>
  </si>
  <si>
    <t xml:space="preserve">    林业防灾减灾</t>
  </si>
  <si>
    <t xml:space="preserve">    其他林业支出</t>
  </si>
  <si>
    <t xml:space="preserve">  水利</t>
  </si>
  <si>
    <t xml:space="preserve">    水利行业业务管理</t>
  </si>
  <si>
    <t xml:space="preserve">    水利工程建设</t>
  </si>
  <si>
    <t xml:space="preserve">    水利工程运行与维护</t>
  </si>
  <si>
    <t xml:space="preserve">    长江黄河等流域管理</t>
  </si>
  <si>
    <t xml:space="preserve">    水利前期工作</t>
  </si>
  <si>
    <t xml:space="preserve">    水利执法监督</t>
  </si>
  <si>
    <t xml:space="preserve">    水土保持</t>
  </si>
  <si>
    <t xml:space="preserve">    水资源节约管理与保护</t>
  </si>
  <si>
    <t xml:space="preserve">    水质监测</t>
  </si>
  <si>
    <t xml:space="preserve">    水文测报</t>
  </si>
  <si>
    <t xml:space="preserve">    防汛</t>
  </si>
  <si>
    <t xml:space="preserve">    抗旱</t>
  </si>
  <si>
    <t xml:space="preserve">    农田水利</t>
  </si>
  <si>
    <t xml:space="preserve">    水利技术推广</t>
  </si>
  <si>
    <t xml:space="preserve">    国际河流治理与管理</t>
  </si>
  <si>
    <t xml:space="preserve">    大中型水库移民后期扶持专项支出</t>
  </si>
  <si>
    <t xml:space="preserve">    水利安全监督</t>
  </si>
  <si>
    <t xml:space="preserve">    水资源费安排的支出</t>
  </si>
  <si>
    <t xml:space="preserve">    砂石资源费支出</t>
  </si>
  <si>
    <t xml:space="preserve">    水利建设移民支出</t>
  </si>
  <si>
    <t xml:space="preserve">    农村人畜饮水</t>
  </si>
  <si>
    <t xml:space="preserve">    其他水利支出</t>
  </si>
  <si>
    <t xml:space="preserve">  南水北调</t>
  </si>
  <si>
    <t xml:space="preserve">    南水北调工程建设</t>
  </si>
  <si>
    <t xml:space="preserve">    政策研究与信息管理</t>
  </si>
  <si>
    <t xml:space="preserve">    工程稽查</t>
  </si>
  <si>
    <t xml:space="preserve">    前期工作</t>
  </si>
  <si>
    <t xml:space="preserve">    南水北调技术推广</t>
  </si>
  <si>
    <t xml:space="preserve">    环境、移民及水资源管理与保护</t>
  </si>
  <si>
    <t xml:space="preserve">    其他南水北调支出</t>
  </si>
  <si>
    <t xml:space="preserve">  扶贫</t>
  </si>
  <si>
    <t xml:space="preserve">    农村基础设施建设</t>
  </si>
  <si>
    <t xml:space="preserve">    生产发展</t>
  </si>
  <si>
    <t xml:space="preserve">    社会发展</t>
  </si>
  <si>
    <t xml:space="preserve">    扶贫贷款奖补和贴息</t>
  </si>
  <si>
    <t xml:space="preserve">    “三西”农业建设专项补助</t>
  </si>
  <si>
    <t xml:space="preserve">    扶贫事业机构</t>
  </si>
  <si>
    <t xml:space="preserve">    其他扶贫支出</t>
  </si>
  <si>
    <t xml:space="preserve">  农业综合开发</t>
  </si>
  <si>
    <t xml:space="preserve">    土地治理</t>
  </si>
  <si>
    <t xml:space="preserve">    产业化经营</t>
  </si>
  <si>
    <t xml:space="preserve">    科技示范</t>
  </si>
  <si>
    <t xml:space="preserve">    其他农业综合开发支出</t>
  </si>
  <si>
    <t xml:space="preserve">  农村综合改革</t>
  </si>
  <si>
    <t xml:space="preserve">    对村级一事一议的补助</t>
  </si>
  <si>
    <t xml:space="preserve">    国有农场办社会职能改革补助</t>
  </si>
  <si>
    <t xml:space="preserve">    对村民委员会和村党支部的补助</t>
  </si>
  <si>
    <t xml:space="preserve">    对村集体经济组织的补助</t>
  </si>
  <si>
    <t xml:space="preserve">    农村综合改革示范试点补助</t>
  </si>
  <si>
    <t xml:space="preserve">    其他农村综合改革支出</t>
  </si>
  <si>
    <t xml:space="preserve">  促进金融支农支出</t>
  </si>
  <si>
    <t xml:space="preserve">    支持农村金融机构</t>
  </si>
  <si>
    <t xml:space="preserve">    涉农贷款增量奖励</t>
  </si>
  <si>
    <t xml:space="preserve">    其他金融支农支持</t>
  </si>
  <si>
    <t xml:space="preserve">  目标价格补贴</t>
  </si>
  <si>
    <t xml:space="preserve">    棉花目标价格补贴</t>
  </si>
  <si>
    <t xml:space="preserve">    大豆目标价格补贴</t>
  </si>
  <si>
    <t xml:space="preserve">    其他目标价格补贴</t>
  </si>
  <si>
    <t xml:space="preserve">  其他农林水支出(款)</t>
  </si>
  <si>
    <t xml:space="preserve">    化解其他公益性乡村债务支出</t>
  </si>
  <si>
    <t xml:space="preserve">    其他农林水支出(项)</t>
  </si>
  <si>
    <t>交通运输支出</t>
  </si>
  <si>
    <t xml:space="preserve">  公路水路运输</t>
  </si>
  <si>
    <t xml:space="preserve">    公路新建</t>
  </si>
  <si>
    <t xml:space="preserve">    公路改建</t>
  </si>
  <si>
    <t xml:space="preserve">    公路养护</t>
  </si>
  <si>
    <t xml:space="preserve">    特大型桥梁建设</t>
  </si>
  <si>
    <t xml:space="preserve">    公路路政管理</t>
  </si>
  <si>
    <t xml:space="preserve">    公路和运输信息化建设</t>
  </si>
  <si>
    <t xml:space="preserve">    公路和运输安全</t>
  </si>
  <si>
    <t xml:space="preserve">    公路还贷专项</t>
  </si>
  <si>
    <t xml:space="preserve">    公路运输管理</t>
  </si>
  <si>
    <t xml:space="preserve">    公路客货运站(场)建设</t>
  </si>
  <si>
    <t xml:space="preserve">    公路和运输技术标准化建设</t>
  </si>
  <si>
    <t xml:space="preserve">    港口设施</t>
  </si>
  <si>
    <t xml:space="preserve">    航道维护</t>
  </si>
  <si>
    <t xml:space="preserve">    安全通信</t>
  </si>
  <si>
    <t xml:space="preserve">    三峡库区通航管理</t>
  </si>
  <si>
    <t xml:space="preserve">    航务管理</t>
  </si>
  <si>
    <t xml:space="preserve">    船舶检验</t>
  </si>
  <si>
    <t xml:space="preserve">    救助打捞</t>
  </si>
  <si>
    <t xml:space="preserve">    内河运输</t>
  </si>
  <si>
    <t xml:space="preserve">    远洋运输</t>
  </si>
  <si>
    <t xml:space="preserve">    海事管理</t>
  </si>
  <si>
    <t xml:space="preserve">    航标事业发展支出</t>
  </si>
  <si>
    <t xml:space="preserve">    水路运输管理支出</t>
  </si>
  <si>
    <t xml:space="preserve">    口岸建设</t>
  </si>
  <si>
    <t xml:space="preserve">    取消政府还贷二级公路收费专项支出</t>
  </si>
  <si>
    <t xml:space="preserve">    其他公路水路运输支出</t>
  </si>
  <si>
    <t xml:space="preserve">  铁路运输</t>
  </si>
  <si>
    <t xml:space="preserve">    铁路路网建设</t>
  </si>
  <si>
    <t xml:space="preserve">    铁路还贷专项</t>
  </si>
  <si>
    <t xml:space="preserve">    铁路安全</t>
  </si>
  <si>
    <t xml:space="preserve">    铁路专项运输</t>
  </si>
  <si>
    <t xml:space="preserve">    行业监管</t>
  </si>
  <si>
    <t xml:space="preserve">    其他铁路运输支出</t>
  </si>
  <si>
    <t xml:space="preserve">  民用航空运输</t>
  </si>
  <si>
    <t xml:space="preserve">    机场建设</t>
  </si>
  <si>
    <t xml:space="preserve">    空管系统建设</t>
  </si>
  <si>
    <t xml:space="preserve">    民航还贷专项支出</t>
  </si>
  <si>
    <t xml:space="preserve">    民用航空安全</t>
  </si>
  <si>
    <t xml:space="preserve">    民航专项运输</t>
  </si>
  <si>
    <t xml:space="preserve">    其他民用航空运输支出</t>
  </si>
  <si>
    <t xml:space="preserve">  石油价格改革对交通运输的补贴</t>
  </si>
  <si>
    <t xml:space="preserve">    对城市公交的补贴</t>
  </si>
  <si>
    <t xml:space="preserve">    对农村道路客运的补贴</t>
  </si>
  <si>
    <t xml:space="preserve">    对出租车的补贴</t>
  </si>
  <si>
    <t xml:space="preserve">    石油价格改革补贴其他支出</t>
  </si>
  <si>
    <t xml:space="preserve">  邮政业支出</t>
  </si>
  <si>
    <t xml:space="preserve">    邮政普遍服务与特殊服务</t>
  </si>
  <si>
    <t xml:space="preserve">    其他邮政业支出</t>
  </si>
  <si>
    <t xml:space="preserve">  车辆购置税支出</t>
  </si>
  <si>
    <t xml:space="preserve">    车辆购置税用于公路等基础设施建设支出</t>
  </si>
  <si>
    <t xml:space="preserve">    车辆购置税用于农村公路建设支出</t>
  </si>
  <si>
    <t xml:space="preserve">    车辆购置税用于老旧汽车报废更新补贴支出</t>
  </si>
  <si>
    <t xml:space="preserve">    车辆购置税其他支出</t>
  </si>
  <si>
    <t xml:space="preserve">  其他交通运输支出(款)</t>
  </si>
  <si>
    <t xml:space="preserve">    公共交通运营补助</t>
  </si>
  <si>
    <t xml:space="preserve">    其他交通运输支出(项)</t>
  </si>
  <si>
    <t>资源勘探信息等支出</t>
  </si>
  <si>
    <t xml:space="preserve">  资源勘探开发</t>
  </si>
  <si>
    <t xml:space="preserve">    煤炭勘探开采和洗选</t>
  </si>
  <si>
    <t xml:space="preserve">    石油和天然气勘探开采</t>
  </si>
  <si>
    <t xml:space="preserve">    黑色金属矿勘探和采选</t>
  </si>
  <si>
    <t xml:space="preserve">    有色金属矿勘探和采选</t>
  </si>
  <si>
    <t xml:space="preserve">    非金属矿勘探和采选</t>
  </si>
  <si>
    <t xml:space="preserve">    其他资源勘探业支出</t>
  </si>
  <si>
    <t xml:space="preserve">  制造业</t>
  </si>
  <si>
    <t xml:space="preserve">    纺织业</t>
  </si>
  <si>
    <t xml:space="preserve">    医药制造业</t>
  </si>
  <si>
    <t xml:space="preserve">    非金属矿物制品业</t>
  </si>
  <si>
    <t xml:space="preserve">    通信设备、计算机及其他电子设备制造业</t>
  </si>
  <si>
    <t xml:space="preserve">    交通运输设备制造业</t>
  </si>
  <si>
    <t xml:space="preserve">    电气机械及器材制造业</t>
  </si>
  <si>
    <t xml:space="preserve">    工艺品及其他制造业</t>
  </si>
  <si>
    <t xml:space="preserve">    石油加工、炼焦及核燃料加工业</t>
  </si>
  <si>
    <t xml:space="preserve">    化学原料及化学制品制造业</t>
  </si>
  <si>
    <t xml:space="preserve">    黑色金属冶炼及压延加工业</t>
  </si>
  <si>
    <t xml:space="preserve">    有色金属冶炼及压延加工业</t>
  </si>
  <si>
    <t xml:space="preserve">    其他制造业支出</t>
  </si>
  <si>
    <t xml:space="preserve">  建筑业</t>
  </si>
  <si>
    <t xml:space="preserve">    其他建筑业支出</t>
  </si>
  <si>
    <t xml:space="preserve">  工业和信息产业监管</t>
  </si>
  <si>
    <t xml:space="preserve">    战备应急</t>
  </si>
  <si>
    <t xml:space="preserve">    信息安全建设</t>
  </si>
  <si>
    <t xml:space="preserve">    专用通信</t>
  </si>
  <si>
    <t xml:space="preserve">    无线电监管</t>
  </si>
  <si>
    <t xml:space="preserve">    工业和信息产业战略研究与标准制定</t>
  </si>
  <si>
    <t xml:space="preserve">    工业和信息产业支持</t>
  </si>
  <si>
    <t xml:space="preserve">    电子专项工程</t>
  </si>
  <si>
    <t xml:space="preserve">    技术基础研究</t>
  </si>
  <si>
    <t xml:space="preserve">    其他工业和信息产业监管支出</t>
  </si>
  <si>
    <t xml:space="preserve">  安全生产监管</t>
  </si>
  <si>
    <t xml:space="preserve">    国务院安委会专项</t>
  </si>
  <si>
    <t xml:space="preserve">    安全监管监察专项</t>
  </si>
  <si>
    <t xml:space="preserve">    应急救援支出</t>
  </si>
  <si>
    <t xml:space="preserve">    煤炭安全</t>
  </si>
  <si>
    <t xml:space="preserve">    其他安全生产监管支出</t>
  </si>
  <si>
    <t xml:space="preserve">  国有资产监管</t>
  </si>
  <si>
    <t xml:space="preserve">    国有企业监事会专项</t>
  </si>
  <si>
    <t xml:space="preserve">    中央企业专项管理</t>
  </si>
  <si>
    <t xml:space="preserve">    其他国有资产监管支出</t>
  </si>
  <si>
    <t xml:space="preserve">  支持中小企业发展和管理支出</t>
  </si>
  <si>
    <t xml:space="preserve">    科技型中小企业技术创新基金</t>
  </si>
  <si>
    <t xml:space="preserve">    中小企业发展专项</t>
  </si>
  <si>
    <t xml:space="preserve">    其他支持中小企业发展和管理支出</t>
  </si>
  <si>
    <t xml:space="preserve">  其他资源勘探信息等支出(款)</t>
  </si>
  <si>
    <t xml:space="preserve">    黄金事务</t>
  </si>
  <si>
    <t xml:space="preserve">    建设项目贷款贴息</t>
  </si>
  <si>
    <t xml:space="preserve">    技术改造支出</t>
  </si>
  <si>
    <t xml:space="preserve">    中药材扶持资金支出</t>
  </si>
  <si>
    <t xml:space="preserve">    重点产业振兴和技术改造项目贷款贴息</t>
  </si>
  <si>
    <t xml:space="preserve">    其他资源勘探信息等支出(项)</t>
  </si>
  <si>
    <t>商业服务业等支出</t>
  </si>
  <si>
    <t xml:space="preserve">  商业流通事务</t>
  </si>
  <si>
    <t xml:space="preserve">    食品流通安全补贴</t>
  </si>
  <si>
    <t xml:space="preserve">    市场监测及信息管理</t>
  </si>
  <si>
    <t xml:space="preserve">    民贸企业补贴</t>
  </si>
  <si>
    <t xml:space="preserve">    民贸民品贷款贴息</t>
  </si>
  <si>
    <t xml:space="preserve">    其他商业流通事务支出</t>
  </si>
  <si>
    <t xml:space="preserve">  旅游业管理与服务支出</t>
  </si>
  <si>
    <t xml:space="preserve">    旅游宣传</t>
  </si>
  <si>
    <t xml:space="preserve">    旅游行业业务管理</t>
  </si>
  <si>
    <t xml:space="preserve">    其他旅游业管理与服务支出</t>
  </si>
  <si>
    <t xml:space="preserve">  涉外发展服务支出</t>
  </si>
  <si>
    <t xml:space="preserve">    外商投资环境建设补助资金</t>
  </si>
  <si>
    <t xml:space="preserve">    其他涉外发展服务支出</t>
  </si>
  <si>
    <t xml:space="preserve">  其他商业服务业等支出(款)</t>
  </si>
  <si>
    <t xml:space="preserve">    服务业基础设施建设</t>
  </si>
  <si>
    <t xml:space="preserve">    其他商业服务业等支出(项)</t>
  </si>
  <si>
    <t>金融支出</t>
  </si>
  <si>
    <t xml:space="preserve">  金融部门行政支出</t>
  </si>
  <si>
    <t xml:space="preserve">    安全防卫</t>
  </si>
  <si>
    <t xml:space="preserve">    金融部门其他行政支出</t>
  </si>
  <si>
    <t xml:space="preserve">  金融部门监管支出</t>
  </si>
  <si>
    <t xml:space="preserve">    货币发行</t>
  </si>
  <si>
    <t xml:space="preserve">    金融服务</t>
  </si>
  <si>
    <t xml:space="preserve">    反假币</t>
  </si>
  <si>
    <t xml:space="preserve">    重点金融机构监管</t>
  </si>
  <si>
    <t xml:space="preserve">    金融稽查与案件处理</t>
  </si>
  <si>
    <t xml:space="preserve">    金融行业电子化建设</t>
  </si>
  <si>
    <t xml:space="preserve">    从业人员资格考试</t>
  </si>
  <si>
    <t xml:space="preserve">    反洗钱</t>
  </si>
  <si>
    <t xml:space="preserve">    金融部门其他监管支出</t>
  </si>
  <si>
    <t xml:space="preserve">  金融发展支出</t>
  </si>
  <si>
    <t xml:space="preserve">    政策性银行亏损补贴</t>
  </si>
  <si>
    <t xml:space="preserve">    商业银行贷款贴息</t>
  </si>
  <si>
    <t xml:space="preserve">    补充资本金</t>
  </si>
  <si>
    <t xml:space="preserve">    风险基金补助</t>
  </si>
  <si>
    <t xml:space="preserve">    其他金融发展支出</t>
  </si>
  <si>
    <t xml:space="preserve">  金融调控支出</t>
  </si>
  <si>
    <t xml:space="preserve">    中央银行亏损补贴</t>
  </si>
  <si>
    <t xml:space="preserve">    其他金融调控支出</t>
  </si>
  <si>
    <t xml:space="preserve">  其他金融支出(款)</t>
  </si>
  <si>
    <t xml:space="preserve">    其他金融支出(项)</t>
  </si>
  <si>
    <t>援助其他地区支出</t>
  </si>
  <si>
    <t xml:space="preserve">  一般公共服务</t>
  </si>
  <si>
    <t xml:space="preserve">  教育</t>
  </si>
  <si>
    <t xml:space="preserve">  文化体育与传媒</t>
  </si>
  <si>
    <t xml:space="preserve">  医疗卫生</t>
  </si>
  <si>
    <t xml:space="preserve">  节能环保</t>
  </si>
  <si>
    <t xml:space="preserve">  交通运输</t>
  </si>
  <si>
    <t xml:space="preserve">  住房保障</t>
  </si>
  <si>
    <t xml:space="preserve">  其他支出</t>
  </si>
  <si>
    <t>国土海洋气象等支出</t>
  </si>
  <si>
    <t xml:space="preserve">  国土资源事务</t>
  </si>
  <si>
    <t xml:space="preserve">    国土资源规划及管理</t>
  </si>
  <si>
    <t xml:space="preserve">    土地资源调查</t>
  </si>
  <si>
    <t xml:space="preserve">    土地资源利用与保护</t>
  </si>
  <si>
    <t xml:space="preserve">    国土资源社会公益服务</t>
  </si>
  <si>
    <t xml:space="preserve">    国土资源行业业务管理</t>
  </si>
  <si>
    <t xml:space="preserve">    国土资源调查</t>
  </si>
  <si>
    <t xml:space="preserve">    国土整治</t>
  </si>
  <si>
    <t xml:space="preserve">    地质灾害防治</t>
  </si>
  <si>
    <t xml:space="preserve">    土地资源储备支出</t>
  </si>
  <si>
    <t xml:space="preserve">    地质及矿产资源调查</t>
  </si>
  <si>
    <t xml:space="preserve">    地质矿产资源利用与保护</t>
  </si>
  <si>
    <t xml:space="preserve">    地质转产项目财政贴息</t>
  </si>
  <si>
    <t xml:space="preserve">    国外风险勘查</t>
  </si>
  <si>
    <t xml:space="preserve">    地质勘查基金(周转金)支出</t>
  </si>
  <si>
    <t xml:space="preserve">    矿产资源专项收入安排的支出</t>
  </si>
  <si>
    <t xml:space="preserve">    其他国土资源事务支出</t>
  </si>
  <si>
    <t xml:space="preserve">  海洋管理事务</t>
  </si>
  <si>
    <t xml:space="preserve">    海域使用管理</t>
  </si>
  <si>
    <t xml:space="preserve">    海洋环境保护与监测</t>
  </si>
  <si>
    <t xml:space="preserve">    海洋调查评价</t>
  </si>
  <si>
    <t xml:space="preserve">    海洋权益维护</t>
  </si>
  <si>
    <t xml:space="preserve">    海洋执法监察</t>
  </si>
  <si>
    <t xml:space="preserve">    海洋防灾减灾</t>
  </si>
  <si>
    <t xml:space="preserve">    海洋卫星</t>
  </si>
  <si>
    <t xml:space="preserve">    极地考察</t>
  </si>
  <si>
    <t xml:space="preserve">    海洋矿产资源勘探研究</t>
  </si>
  <si>
    <t xml:space="preserve">    海港航标维护</t>
  </si>
  <si>
    <t xml:space="preserve">    海域使用金支出</t>
  </si>
  <si>
    <t xml:space="preserve">    海水淡化</t>
  </si>
  <si>
    <t xml:space="preserve">    海洋工程排污费支出</t>
  </si>
  <si>
    <t xml:space="preserve">    无居民海岛使用金支出</t>
  </si>
  <si>
    <t xml:space="preserve">    其他海洋管理事务支出</t>
  </si>
  <si>
    <t xml:space="preserve">  测绘事务</t>
  </si>
  <si>
    <t xml:space="preserve">    基础测绘</t>
  </si>
  <si>
    <t xml:space="preserve">    航空摄影</t>
  </si>
  <si>
    <t xml:space="preserve">    测绘工程建设</t>
  </si>
  <si>
    <t xml:space="preserve">    其他测绘事务支出</t>
  </si>
  <si>
    <t xml:space="preserve">  地震事务</t>
  </si>
  <si>
    <t xml:space="preserve">    地震监测</t>
  </si>
  <si>
    <t xml:space="preserve">    地震预测预报</t>
  </si>
  <si>
    <t xml:space="preserve">    地震灾害预防</t>
  </si>
  <si>
    <t xml:space="preserve">    地震应急救援</t>
  </si>
  <si>
    <t xml:space="preserve">    地震环境探察</t>
  </si>
  <si>
    <t xml:space="preserve">    防震减灾信息管理</t>
  </si>
  <si>
    <t xml:space="preserve">    防震减灾基础管理</t>
  </si>
  <si>
    <t xml:space="preserve">    地震事业机构</t>
  </si>
  <si>
    <t xml:space="preserve">    其他地震事务支出</t>
  </si>
  <si>
    <t xml:space="preserve">  气象事务</t>
  </si>
  <si>
    <t xml:space="preserve">    气象事业机构</t>
  </si>
  <si>
    <t xml:space="preserve">    气象技术研究应用</t>
  </si>
  <si>
    <t xml:space="preserve">    气象探测</t>
  </si>
  <si>
    <t xml:space="preserve">    气象信息传输及管理</t>
  </si>
  <si>
    <t xml:space="preserve">    气象预报预测</t>
  </si>
  <si>
    <t xml:space="preserve">    气象服务</t>
  </si>
  <si>
    <t xml:space="preserve">    气象装备保障维护</t>
  </si>
  <si>
    <t xml:space="preserve">    气象基础设施建设与维修</t>
  </si>
  <si>
    <t xml:space="preserve">    气象卫星</t>
  </si>
  <si>
    <t xml:space="preserve">    气象法规与标准</t>
  </si>
  <si>
    <t xml:space="preserve">    气象资金审计稽查</t>
  </si>
  <si>
    <t xml:space="preserve">    其他气象事务支出</t>
  </si>
  <si>
    <t xml:space="preserve">  其他国土海洋气象等支出</t>
  </si>
  <si>
    <t>住房保障支出</t>
  </si>
  <si>
    <t xml:space="preserve">  保障性安居工程支出</t>
  </si>
  <si>
    <t xml:space="preserve">    廉租住房</t>
  </si>
  <si>
    <t xml:space="preserve">    沉陷区治理</t>
  </si>
  <si>
    <t xml:space="preserve">    棚户区改造</t>
  </si>
  <si>
    <t xml:space="preserve">    少数民族地区游牧民定居工程</t>
  </si>
  <si>
    <t xml:space="preserve">    农村危房改造</t>
  </si>
  <si>
    <t xml:space="preserve">    公共租赁住房</t>
  </si>
  <si>
    <t xml:space="preserve">    保障性住房租金补贴</t>
  </si>
  <si>
    <t xml:space="preserve">    其他保障性安居工程支出</t>
  </si>
  <si>
    <t xml:space="preserve">  住房改革支出</t>
  </si>
  <si>
    <t xml:space="preserve">    住房公积金</t>
  </si>
  <si>
    <t xml:space="preserve">    提租补贴</t>
  </si>
  <si>
    <t xml:space="preserve">    购房补贴</t>
  </si>
  <si>
    <t xml:space="preserve">  城乡社区住宅</t>
  </si>
  <si>
    <t xml:space="preserve">    公有住房建设和维修改造支出</t>
  </si>
  <si>
    <t xml:space="preserve">    其他城乡社区住宅支出</t>
  </si>
  <si>
    <t>粮油物资储备支出</t>
  </si>
  <si>
    <t xml:space="preserve">  粮油事务</t>
  </si>
  <si>
    <t xml:space="preserve">    粮食财务与审计支出</t>
  </si>
  <si>
    <t xml:space="preserve">    粮食信息统计</t>
  </si>
  <si>
    <t xml:space="preserve">    粮食专项业务活动</t>
  </si>
  <si>
    <t xml:space="preserve">    国家粮油差价补贴</t>
  </si>
  <si>
    <t xml:space="preserve">    粮食财务挂账利息补贴</t>
  </si>
  <si>
    <t xml:space="preserve">    粮食财务挂账消化款</t>
  </si>
  <si>
    <t xml:space="preserve">    处理陈化粮补贴</t>
  </si>
  <si>
    <t xml:space="preserve">    粮食风险基金</t>
  </si>
  <si>
    <t xml:space="preserve">    粮油市场调控专项资金</t>
  </si>
  <si>
    <t xml:space="preserve">    其他粮油事务支出</t>
  </si>
  <si>
    <t xml:space="preserve">  物资事务</t>
  </si>
  <si>
    <t xml:space="preserve">    铁路专用线</t>
  </si>
  <si>
    <t xml:space="preserve">    护库武警和民兵支出</t>
  </si>
  <si>
    <t xml:space="preserve">    物资保管与保养</t>
  </si>
  <si>
    <t xml:space="preserve">    专项贷款利息</t>
  </si>
  <si>
    <t xml:space="preserve">    物资转移</t>
  </si>
  <si>
    <t xml:space="preserve">    物资轮换</t>
  </si>
  <si>
    <t xml:space="preserve">    仓库建设</t>
  </si>
  <si>
    <t xml:space="preserve">    仓库安防</t>
  </si>
  <si>
    <t xml:space="preserve">    其他物资事务支出</t>
  </si>
  <si>
    <t xml:space="preserve">  能源储备</t>
  </si>
  <si>
    <t xml:space="preserve">    石油储备支出</t>
  </si>
  <si>
    <t xml:space="preserve">    国家留成油串换石油储备支出</t>
  </si>
  <si>
    <t xml:space="preserve">    天然铀能源储备</t>
  </si>
  <si>
    <t xml:space="preserve">    煤炭储备</t>
  </si>
  <si>
    <t xml:space="preserve">    其他能源储备</t>
  </si>
  <si>
    <t xml:space="preserve">  粮油储备</t>
  </si>
  <si>
    <t xml:space="preserve">    储备粮油补贴</t>
  </si>
  <si>
    <t xml:space="preserve">    储备粮油差价补贴</t>
  </si>
  <si>
    <t xml:space="preserve">    储备粮(油)库建设</t>
  </si>
  <si>
    <t xml:space="preserve">    最低收购价政策支出</t>
  </si>
  <si>
    <t xml:space="preserve">    其他粮油储备支出</t>
  </si>
  <si>
    <t xml:space="preserve">  重要商品储备</t>
  </si>
  <si>
    <t xml:space="preserve">    棉花储备</t>
  </si>
  <si>
    <t xml:space="preserve">    食糖储备</t>
  </si>
  <si>
    <t xml:space="preserve">    肉类储备</t>
  </si>
  <si>
    <t xml:space="preserve">    化肥储备</t>
  </si>
  <si>
    <t xml:space="preserve">    农药储备</t>
  </si>
  <si>
    <t xml:space="preserve">    边销茶储备</t>
  </si>
  <si>
    <t xml:space="preserve">    羊毛储备</t>
  </si>
  <si>
    <t xml:space="preserve">    医药储备</t>
  </si>
  <si>
    <t xml:space="preserve">    食盐储备</t>
  </si>
  <si>
    <t xml:space="preserve">    战略物资储备</t>
  </si>
  <si>
    <t xml:space="preserve">    其他重要商品储备支出</t>
  </si>
  <si>
    <t>其他支出(类)</t>
  </si>
  <si>
    <t xml:space="preserve">  其他支出(款)</t>
  </si>
  <si>
    <t xml:space="preserve">    其他支出(项)</t>
  </si>
  <si>
    <t>债务付息支出</t>
  </si>
  <si>
    <t xml:space="preserve">  中央政府债务付息支出</t>
  </si>
  <si>
    <t xml:space="preserve">    中央政府国内债务付息支出</t>
  </si>
  <si>
    <t xml:space="preserve">    中央政府国外债务付息支出</t>
  </si>
  <si>
    <t xml:space="preserve">      中央政府境外发行主权债券付息支出</t>
  </si>
  <si>
    <t xml:space="preserve">      中央政府向外国政府借款付息支出</t>
  </si>
  <si>
    <t xml:space="preserve">      中央政府向国际组织借款付息支出</t>
  </si>
  <si>
    <t xml:space="preserve">      中央政府其他国外借款付息支出</t>
  </si>
  <si>
    <t xml:space="preserve">  地方政府债务付息支出</t>
  </si>
  <si>
    <t xml:space="preserve">    一般债务付息支出</t>
  </si>
  <si>
    <t xml:space="preserve">      地方政府一般债券付息支出</t>
  </si>
  <si>
    <t xml:space="preserve">      地方政府向外国政府借款付息支出</t>
  </si>
  <si>
    <t xml:space="preserve">      地方政府向国际组织借款付息支出</t>
  </si>
  <si>
    <t xml:space="preserve">      地方政府其他一般债务付息支出</t>
  </si>
  <si>
    <t>债务发行费用支出</t>
  </si>
  <si>
    <t xml:space="preserve">  中央政府债务发行费用支出</t>
  </si>
  <si>
    <t xml:space="preserve">    中央政府国内债务发行费用支出</t>
  </si>
  <si>
    <t xml:space="preserve">    中央政府国外债务发行费用支出</t>
  </si>
  <si>
    <t xml:space="preserve">  地方政府债务发行费用支出</t>
  </si>
  <si>
    <t xml:space="preserve">    一般债务发行费用支出</t>
  </si>
  <si>
    <t>2015年度芦台开发区一般公共预算转移性收支决算录入表</t>
  </si>
  <si>
    <t>录入03表</t>
  </si>
  <si>
    <t>预算科目</t>
  </si>
  <si>
    <t>决 算 数</t>
  </si>
  <si>
    <t>上级补助收入</t>
  </si>
  <si>
    <t>补助下级支出</t>
  </si>
  <si>
    <t xml:space="preserve">  返还性收入</t>
  </si>
  <si>
    <t xml:space="preserve">  返还性支出</t>
  </si>
  <si>
    <t xml:space="preserve">    增值税和消费税税收返还收入</t>
  </si>
  <si>
    <t xml:space="preserve">    增值税和消费税税收返还支出</t>
  </si>
  <si>
    <t xml:space="preserve">    所得税基数返还收入</t>
  </si>
  <si>
    <t xml:space="preserve">    所得税基数返还支出</t>
  </si>
  <si>
    <t xml:space="preserve">    成品油价格和税费改革税收返还收入</t>
  </si>
  <si>
    <t xml:space="preserve">    成品油价格和税费改革税收返还支出</t>
  </si>
  <si>
    <t xml:space="preserve">    其他税收返还收入</t>
  </si>
  <si>
    <t xml:space="preserve">    其他税收返还支出</t>
  </si>
  <si>
    <t xml:space="preserve">  一般性转移支付收入</t>
  </si>
  <si>
    <t xml:space="preserve">  一般性转移支付支出</t>
  </si>
  <si>
    <t xml:space="preserve">    体制补助收入</t>
  </si>
  <si>
    <t xml:space="preserve">    体制补助支出</t>
  </si>
  <si>
    <t xml:space="preserve">    均衡性转移支付收入</t>
  </si>
  <si>
    <t xml:space="preserve">    均衡性转移支付支出</t>
  </si>
  <si>
    <t xml:space="preserve">    革命老区及民族和边境地区转移支付收入</t>
  </si>
  <si>
    <t xml:space="preserve">    革命老区及民族和边境地区转移支付支出</t>
  </si>
  <si>
    <t xml:space="preserve">    县级基本财力保障机制奖补资金收入</t>
  </si>
  <si>
    <t xml:space="preserve">    县级基本财力保障机制奖补资金支出</t>
  </si>
  <si>
    <t xml:space="preserve">    结算补助收入</t>
  </si>
  <si>
    <t xml:space="preserve">    结算补助支出</t>
  </si>
  <si>
    <t xml:space="preserve">    化解债务补助收入</t>
  </si>
  <si>
    <t xml:space="preserve">    化解债务补助支出</t>
  </si>
  <si>
    <t xml:space="preserve">    资源枯竭型城市转移支付补助收入</t>
  </si>
  <si>
    <t xml:space="preserve">    资源枯竭型城市转移支付补助支出</t>
  </si>
  <si>
    <t xml:space="preserve">    企业事业单位划转补助收入</t>
  </si>
  <si>
    <t xml:space="preserve">    企业事业单位划转补助支出</t>
  </si>
  <si>
    <t xml:space="preserve">    成品油价格和税费改革转移支付补助收入</t>
  </si>
  <si>
    <t xml:space="preserve">    成品油价格和税费改革转移支付补助支出</t>
  </si>
  <si>
    <t xml:space="preserve">    基层公检法司转移支付收入</t>
  </si>
  <si>
    <t xml:space="preserve">    基层公检法司转移支付支出</t>
  </si>
  <si>
    <t xml:space="preserve">    义务教育等转移支付收入</t>
  </si>
  <si>
    <t xml:space="preserve">    义务教育等转移支付支出</t>
  </si>
  <si>
    <t xml:space="preserve">    基本养老保险和低保等转移支付收入</t>
  </si>
  <si>
    <t xml:space="preserve">    基本养老保险和低保等转移支付支出</t>
  </si>
  <si>
    <t xml:space="preserve">    新型农村合作医疗等转移支付收入</t>
  </si>
  <si>
    <t xml:space="preserve">    新型农村合作医疗等转移支付支出</t>
  </si>
  <si>
    <t xml:space="preserve">    农村综合改革转移支付收入</t>
  </si>
  <si>
    <t xml:space="preserve">    农村综合改革转移支付支出</t>
  </si>
  <si>
    <t xml:space="preserve">    产粮(油)大县奖励资金收入</t>
  </si>
  <si>
    <t xml:space="preserve">    产粮(油)大县奖励资金支出</t>
  </si>
  <si>
    <t xml:space="preserve">    重点生态功能区转移支付收入</t>
  </si>
  <si>
    <t xml:space="preserve">    重点生态功能区转移支付支出</t>
  </si>
  <si>
    <t xml:space="preserve">    固定数额补助收入</t>
  </si>
  <si>
    <t xml:space="preserve">    固定数额补助支出</t>
  </si>
  <si>
    <t xml:space="preserve">    其他一般性转移支付收入</t>
  </si>
  <si>
    <t xml:space="preserve">    其他一般性转移支付支出</t>
  </si>
  <si>
    <t xml:space="preserve">  专项转移支付收入</t>
  </si>
  <si>
    <t xml:space="preserve">  专项转移支付支出</t>
  </si>
  <si>
    <t>省补助计划单列市收入</t>
  </si>
  <si>
    <t>计划单列市上解省支出</t>
  </si>
  <si>
    <t>下级上解收入</t>
  </si>
  <si>
    <t>上解上级支出</t>
  </si>
  <si>
    <t xml:space="preserve">  体制上解收入</t>
  </si>
  <si>
    <t xml:space="preserve">  体制上解支出</t>
  </si>
  <si>
    <t xml:space="preserve">  出口退税专项上解收入</t>
  </si>
  <si>
    <t xml:space="preserve">  出口退税专项上解支出</t>
  </si>
  <si>
    <t xml:space="preserve">  成品油价格和税费改革专项上解收入</t>
  </si>
  <si>
    <t xml:space="preserve">  成品油价格和税费改革专项上解支出</t>
  </si>
  <si>
    <t xml:space="preserve">  专项上解收入</t>
  </si>
  <si>
    <t xml:space="preserve">  专项上解支出</t>
  </si>
  <si>
    <t>计划单列市上解省收入</t>
  </si>
  <si>
    <t>省补助计划单列市支出</t>
  </si>
  <si>
    <t>接受其他地区援助收入</t>
  </si>
  <si>
    <t xml:space="preserve">  接受其他省(自治区、直辖市、计划单列市)援助收入</t>
  </si>
  <si>
    <t xml:space="preserve">  援助其他省(自治区、直辖市、计划单列市)支出</t>
  </si>
  <si>
    <t xml:space="preserve">  接受省内其他地市(区)援助收入</t>
  </si>
  <si>
    <t xml:space="preserve">  援助省内其他地市(区)支出</t>
  </si>
  <si>
    <t xml:space="preserve">  接受市内其他县市(区)援助收入</t>
  </si>
  <si>
    <t xml:space="preserve">  援助市内其他县市(区)支出</t>
  </si>
  <si>
    <t>债务收入</t>
  </si>
  <si>
    <t>债务还本支出</t>
  </si>
  <si>
    <t xml:space="preserve">  地方政府债务收入</t>
  </si>
  <si>
    <t xml:space="preserve">  地方政府债务还本支出</t>
  </si>
  <si>
    <t xml:space="preserve">    一般债务收入</t>
  </si>
  <si>
    <t xml:space="preserve">    一般债务还本支出</t>
  </si>
  <si>
    <t xml:space="preserve">      地方政府一般债券收入</t>
  </si>
  <si>
    <t xml:space="preserve">      地方政府一般债券还本支出</t>
  </si>
  <si>
    <t xml:space="preserve">      地方政府向外国政府借款收入</t>
  </si>
  <si>
    <t xml:space="preserve">      地方政府向外国政府借款还本支出</t>
  </si>
  <si>
    <t xml:space="preserve">      地方政府向国际组织借款收入</t>
  </si>
  <si>
    <t xml:space="preserve">      地方政府向国际组织借款还本支出</t>
  </si>
  <si>
    <t xml:space="preserve">      地方政府其他一般债务收入</t>
  </si>
  <si>
    <t xml:space="preserve">      地方政府其他一般债务还本支出</t>
  </si>
  <si>
    <t>债务转贷收入</t>
  </si>
  <si>
    <t>债务转贷支出</t>
  </si>
  <si>
    <t xml:space="preserve">  地方政府一般债务转贷收入</t>
  </si>
  <si>
    <t xml:space="preserve">  地方政府一般债务转贷支出</t>
  </si>
  <si>
    <t xml:space="preserve">    地方政府一般债券转贷收入</t>
  </si>
  <si>
    <t xml:space="preserve">    地方政府一般债券转贷支出</t>
  </si>
  <si>
    <t xml:space="preserve">    地方政府向外国政府借款转贷收入</t>
  </si>
  <si>
    <t xml:space="preserve">    地方政府向外国政府借款转贷支出</t>
  </si>
  <si>
    <t xml:space="preserve">    地方政府向国际组织借款转贷收入</t>
  </si>
  <si>
    <t xml:space="preserve">    地方政府向国际组织借款转贷支出</t>
  </si>
  <si>
    <t xml:space="preserve">    地方政府其他一般债务转贷收入</t>
  </si>
  <si>
    <t xml:space="preserve">    地方政府其他一般债务转贷支出</t>
  </si>
  <si>
    <t>国债转贷收入</t>
  </si>
  <si>
    <t>增设预算周转金</t>
  </si>
  <si>
    <t>国债转贷资金上年结余</t>
  </si>
  <si>
    <t>拨付国债转贷资金数</t>
  </si>
  <si>
    <t>国债转贷转补助</t>
  </si>
  <si>
    <t>国债转贷资金结余</t>
  </si>
  <si>
    <t>上年结余</t>
  </si>
  <si>
    <t>调入预算稳定调节基金</t>
  </si>
  <si>
    <t>安排预算稳定调节基金</t>
  </si>
  <si>
    <t xml:space="preserve">调入资金   </t>
  </si>
  <si>
    <t>调出资金</t>
  </si>
  <si>
    <t xml:space="preserve">  1.政府性基金调入</t>
  </si>
  <si>
    <t>年终结余</t>
  </si>
  <si>
    <t xml:space="preserve">  2.国有资本经营调入</t>
  </si>
  <si>
    <t>减:结转下年的支出</t>
  </si>
  <si>
    <t xml:space="preserve">  3.其他调入</t>
  </si>
  <si>
    <t>净结余</t>
  </si>
  <si>
    <t>收  入  总  计</t>
  </si>
  <si>
    <t>支  出  总  计</t>
  </si>
  <si>
    <t>2015年度芦台开发区政府性基金收支及结余情况录入表</t>
  </si>
  <si>
    <t>录入06表</t>
  </si>
  <si>
    <t>项目</t>
  </si>
  <si>
    <t>省补助计划
单列市收入</t>
  </si>
  <si>
    <t>计划单列市
上解省收入</t>
  </si>
  <si>
    <t>调入资金</t>
  </si>
  <si>
    <t>其中:调入专项收入</t>
  </si>
  <si>
    <t>补助下
级支出</t>
  </si>
  <si>
    <t>省补助计划
单列市支出</t>
  </si>
  <si>
    <t>上解上
级支出</t>
  </si>
  <si>
    <t>计划单列市
上解省支出</t>
  </si>
  <si>
    <t>项    目</t>
  </si>
  <si>
    <t>政府性基金收入</t>
  </si>
  <si>
    <t>政府性基金支出</t>
  </si>
  <si>
    <t>政府性基金</t>
  </si>
  <si>
    <t>核电站乏燃料处理处置基金收入</t>
  </si>
  <si>
    <t>核电站乏燃料处理处置基金支出</t>
  </si>
  <si>
    <t>核电站乏燃料处理处置基金</t>
  </si>
  <si>
    <t xml:space="preserve">  乏燃料运输</t>
  </si>
  <si>
    <t xml:space="preserve">  乏燃料离堆贮存</t>
  </si>
  <si>
    <t xml:space="preserve">  乏燃料后处理</t>
  </si>
  <si>
    <t xml:space="preserve">  高放废物的处理处置</t>
  </si>
  <si>
    <t xml:space="preserve">  乏燃料后处理厂的建设、运行、改造和退役</t>
  </si>
  <si>
    <t xml:space="preserve">  其他乏燃料处理处置基金支出</t>
  </si>
  <si>
    <t>国家电影事业发展专项资金收入</t>
  </si>
  <si>
    <t>国家电影事业发展专项资金相关支出</t>
  </si>
  <si>
    <t>国家电影事业发展专项资金</t>
  </si>
  <si>
    <t xml:space="preserve">  国家电影事业发展专项资金及对应专项债务收入安排的支出</t>
  </si>
  <si>
    <t xml:space="preserve">    资助国产影片放映</t>
  </si>
  <si>
    <t xml:space="preserve">    资助城市影院</t>
  </si>
  <si>
    <t xml:space="preserve">    资助少数民族电影译制</t>
  </si>
  <si>
    <t xml:space="preserve">    其他国家电影事业发展专项资金支出</t>
  </si>
  <si>
    <t xml:space="preserve">  国家电影事业发展专项资金债务付息支出</t>
  </si>
  <si>
    <t xml:space="preserve">  国家电影事业发展专项资金债务发行费用支出</t>
  </si>
  <si>
    <t>大中型水库移民后期扶持基金收入</t>
  </si>
  <si>
    <t>大中型水库移民后期扶持基金支出</t>
  </si>
  <si>
    <t>大中型水库移民后期扶持基金</t>
  </si>
  <si>
    <t xml:space="preserve">  移民补助</t>
  </si>
  <si>
    <t xml:space="preserve">  基础设施建设和经济发展</t>
  </si>
  <si>
    <t xml:space="preserve">  其他大中型水库移民后期扶持基金支出</t>
  </si>
  <si>
    <t>小型水库移民扶助基金收入</t>
  </si>
  <si>
    <t>小型水库移民扶助基金相关支出</t>
  </si>
  <si>
    <t>小型水库移民扶助基金</t>
  </si>
  <si>
    <t xml:space="preserve">  小型水库移民扶助基金及对应专项债务收入安排的支出</t>
  </si>
  <si>
    <t xml:space="preserve">    移民补助</t>
  </si>
  <si>
    <t xml:space="preserve">    基础设施建设和经济发展</t>
  </si>
  <si>
    <t xml:space="preserve">    其他小型水库移民扶助基金支出</t>
  </si>
  <si>
    <t xml:space="preserve">  小型水库移民扶助基金债务付息支出</t>
  </si>
  <si>
    <t xml:space="preserve">  小型水库移民扶助基金债务发行费用支出</t>
  </si>
  <si>
    <t>可再生能源电价附加收入</t>
  </si>
  <si>
    <t>可再生能源电价附加收入安排的支出</t>
  </si>
  <si>
    <t>可再生能源电价附加</t>
  </si>
  <si>
    <t xml:space="preserve">  风力发电补助</t>
  </si>
  <si>
    <t xml:space="preserve">  太阳能发电补助</t>
  </si>
  <si>
    <t xml:space="preserve">  生物质能发电补助</t>
  </si>
  <si>
    <t xml:space="preserve">  其他可再生能源电价附加收入安排的支出</t>
  </si>
  <si>
    <t>废弃电器电子产品处理基金收入</t>
  </si>
  <si>
    <t>废弃电器电子产品处理基金支出</t>
  </si>
  <si>
    <t>废弃电器电子产品处理基金</t>
  </si>
  <si>
    <t xml:space="preserve">  国家税务总局征收的废弃电器电子产品处理基金收入</t>
  </si>
  <si>
    <t xml:space="preserve">  回收处理费用补贴</t>
  </si>
  <si>
    <t xml:space="preserve">  国家税务总局征收的废弃电器电子产品处理基金</t>
  </si>
  <si>
    <t xml:space="preserve">  海关征收的废弃电器电子产品处理基金收入</t>
  </si>
  <si>
    <t xml:space="preserve">  信息系统建设</t>
  </si>
  <si>
    <t xml:space="preserve">  海关征收的废弃电器电子产品处理基金</t>
  </si>
  <si>
    <t xml:space="preserve">  基金征管经费</t>
  </si>
  <si>
    <t xml:space="preserve">  其他废弃电器电子产品处理基金支出</t>
  </si>
  <si>
    <t>政府住房基金收入</t>
  </si>
  <si>
    <t>政府住房基金相关支出</t>
  </si>
  <si>
    <t>政府住房基金</t>
  </si>
  <si>
    <t xml:space="preserve">  上缴管理费用</t>
  </si>
  <si>
    <t xml:space="preserve">  政府住房基金及对应专项债务收入安排的支出</t>
  </si>
  <si>
    <t xml:space="preserve">  计提公共租赁住房资金</t>
  </si>
  <si>
    <t xml:space="preserve">    管理费用支出</t>
  </si>
  <si>
    <t xml:space="preserve">  公共租赁住房租金收入</t>
  </si>
  <si>
    <t xml:space="preserve">    廉租住房支出</t>
  </si>
  <si>
    <t xml:space="preserve">  公共租赁住房租金</t>
  </si>
  <si>
    <t xml:space="preserve">  配建商业设施租售收入</t>
  </si>
  <si>
    <t xml:space="preserve">    公共租赁住房支出</t>
  </si>
  <si>
    <t xml:space="preserve">  其他政府住房基金收入</t>
  </si>
  <si>
    <t xml:space="preserve">    公共租赁住房维护和管理支出</t>
  </si>
  <si>
    <t xml:space="preserve">  其他政府住房基金</t>
  </si>
  <si>
    <t xml:space="preserve">    其他政府住房基金支出</t>
  </si>
  <si>
    <t xml:space="preserve">  政府住房基金债务付息支出</t>
  </si>
  <si>
    <t xml:space="preserve">  政府住房基金债务发行费用支出</t>
  </si>
  <si>
    <t>国有土地使用权出让收入</t>
  </si>
  <si>
    <t>国有土地使用权出让相关支出</t>
  </si>
  <si>
    <t>国有土地使用权出让</t>
  </si>
  <si>
    <t xml:space="preserve">  土地出让价款收入</t>
  </si>
  <si>
    <t xml:space="preserve">  国有土地使用权出让收入及对应专项债务收入安排的支出</t>
  </si>
  <si>
    <t xml:space="preserve">  土地出让价款</t>
  </si>
  <si>
    <t xml:space="preserve">  补缴的土地价款</t>
  </si>
  <si>
    <t xml:space="preserve">    征地和拆迁补偿支出</t>
  </si>
  <si>
    <t xml:space="preserve">  划拨土地收入</t>
  </si>
  <si>
    <t xml:space="preserve">    土地开发支出</t>
  </si>
  <si>
    <t xml:space="preserve">  划拨土地</t>
  </si>
  <si>
    <t xml:space="preserve">  缴纳新增建设用地土地有偿使用费</t>
  </si>
  <si>
    <t xml:space="preserve">    城市建设支出</t>
  </si>
  <si>
    <t xml:space="preserve">  其他土地出让收入</t>
  </si>
  <si>
    <t xml:space="preserve">    农村基础设施建设支出</t>
  </si>
  <si>
    <t xml:space="preserve">  其他土地出让</t>
  </si>
  <si>
    <t xml:space="preserve">    补助被征地农民支出</t>
  </si>
  <si>
    <t xml:space="preserve">    土地出让业务支出</t>
  </si>
  <si>
    <t xml:space="preserve">    支付破产或改制企业职工安置费</t>
  </si>
  <si>
    <t xml:space="preserve">    棚户区改造支出</t>
  </si>
  <si>
    <t>2120899</t>
  </si>
  <si>
    <t xml:space="preserve">    其他国有土地使用权出让收入安排的支出</t>
  </si>
  <si>
    <t xml:space="preserve">  国有土地使用权出让债务付息支出</t>
  </si>
  <si>
    <t xml:space="preserve">  国有土地使用权出让债务发行费用支出</t>
  </si>
  <si>
    <t>城市公用事业附加收入</t>
  </si>
  <si>
    <t>城市公用事业附加相关支出</t>
  </si>
  <si>
    <t>城市公用事业附加</t>
  </si>
  <si>
    <t xml:space="preserve">  城市公用事业附加及对应专项债务收入安排的支出</t>
  </si>
  <si>
    <t xml:space="preserve">    城市公共设施</t>
  </si>
  <si>
    <t xml:space="preserve">    城市环境卫生</t>
  </si>
  <si>
    <t xml:space="preserve">    公有房屋</t>
  </si>
  <si>
    <t xml:space="preserve">    城市防洪</t>
  </si>
  <si>
    <t xml:space="preserve">    其他城市公用事业附加安排的支出</t>
  </si>
  <si>
    <t xml:space="preserve">  城市公用事业附加债务付息支出</t>
  </si>
  <si>
    <t xml:space="preserve">  城市公用事业附加债务发行费用支出</t>
  </si>
  <si>
    <t>国有土地收益基金收入</t>
  </si>
  <si>
    <t>国有土地收益基金相关支出</t>
  </si>
  <si>
    <t>国有土地收益基金</t>
  </si>
  <si>
    <t xml:space="preserve">  国有土地收益基金及对应专项债务收入安排的支出</t>
  </si>
  <si>
    <t xml:space="preserve">    其他国有土地收益基金支出</t>
  </si>
  <si>
    <t xml:space="preserve">  国有土地收益基金债务付息支出</t>
  </si>
  <si>
    <t xml:space="preserve">  国有土地收益基金债务发行费用支出</t>
  </si>
  <si>
    <t>农业土地开发资金收入</t>
  </si>
  <si>
    <t>农业土地开发资金相关支出</t>
  </si>
  <si>
    <t>农业土地开发资金</t>
  </si>
  <si>
    <t xml:space="preserve">  农业土地开发资金及对应专项债务收入安排的支出</t>
  </si>
  <si>
    <t xml:space="preserve">  农业土地开发资金债务付息支出</t>
  </si>
  <si>
    <t xml:space="preserve">  农业土地开发资金债务发行费用支出</t>
  </si>
  <si>
    <t>新增建设用地土地有偿使用费收入</t>
  </si>
  <si>
    <t>新增建设用地土地有偿使用费相关支出</t>
  </si>
  <si>
    <t>新增建设用地土地有偿使用费</t>
  </si>
  <si>
    <t xml:space="preserve">  中央新增建设用地土地有偿使用费收入</t>
  </si>
  <si>
    <t xml:space="preserve">  新增建设用地土地有偿使用费及对应专项债务收入安排的支出</t>
  </si>
  <si>
    <t xml:space="preserve">  中央新增建设用地土地有偿使用费</t>
  </si>
  <si>
    <t xml:space="preserve">  地方新增建设用地土地有偿使用费收入</t>
  </si>
  <si>
    <t xml:space="preserve">    耕地开发专项支出</t>
  </si>
  <si>
    <t xml:space="preserve">  地方新增建设用地土地有偿使用费</t>
  </si>
  <si>
    <t xml:space="preserve">    基本农田建设和保护支出</t>
  </si>
  <si>
    <t xml:space="preserve">    土地整理支出</t>
  </si>
  <si>
    <t xml:space="preserve">    用于地震灾后恢复重建的支出</t>
  </si>
  <si>
    <t xml:space="preserve">    其他新增建设用地土地有偿使用费安排的支出</t>
  </si>
  <si>
    <t xml:space="preserve">  新增建设用地土地有偿使用费债务付息支出</t>
  </si>
  <si>
    <t xml:space="preserve">  新增建设用地土地有偿使用费债务发行费用支出</t>
  </si>
  <si>
    <t>城市基础设施配套费收入</t>
  </si>
  <si>
    <t>城市基础设施配套费相关支出</t>
  </si>
  <si>
    <t>城市基础设施配套费</t>
  </si>
  <si>
    <t xml:space="preserve">  城市基础设施配套费及对应专项债务收入安排的支出</t>
  </si>
  <si>
    <t xml:space="preserve">    其他城市基础设施配套费安排的支出</t>
  </si>
  <si>
    <t xml:space="preserve">  城市基础设施配套费债务付息支出</t>
  </si>
  <si>
    <t xml:space="preserve">  城市基础设施配套费债务发行费用支出</t>
  </si>
  <si>
    <t>污水处理费收入</t>
  </si>
  <si>
    <t>污水处理费相关支出</t>
  </si>
  <si>
    <t>污水处理费</t>
  </si>
  <si>
    <t xml:space="preserve">  污水处理费及对应专项债务收入安排的支出</t>
  </si>
  <si>
    <t xml:space="preserve">    污水处理设施建设和运营</t>
  </si>
  <si>
    <t xml:space="preserve">    代征手续费</t>
  </si>
  <si>
    <t xml:space="preserve">    其他污水处理费安排支出</t>
  </si>
  <si>
    <t xml:space="preserve">  污水处理费债务付息支出</t>
  </si>
  <si>
    <t xml:space="preserve">  污水处理费债务发行费用支出</t>
  </si>
  <si>
    <t>新菜地开发建设基金收入</t>
  </si>
  <si>
    <t>新菜地开发建设基金相关支出</t>
  </si>
  <si>
    <t>新菜地开发建设基金</t>
  </si>
  <si>
    <t xml:space="preserve">  新菜地开发建设基金及对应专项债务收入安排的支出</t>
  </si>
  <si>
    <t xml:space="preserve">    开发新菜地工程</t>
  </si>
  <si>
    <t xml:space="preserve">    改造老菜地工程</t>
  </si>
  <si>
    <t xml:space="preserve">    设备购置</t>
  </si>
  <si>
    <t xml:space="preserve">    技术培训与推广</t>
  </si>
  <si>
    <t xml:space="preserve">    其他新菜地开发建设基金支出</t>
  </si>
  <si>
    <t xml:space="preserve">  新菜地开发建设基金债务付息支出</t>
  </si>
  <si>
    <t xml:space="preserve">  新菜地开发建设基金债务发行费用支出</t>
  </si>
  <si>
    <t>大中型水库库区基金收入</t>
  </si>
  <si>
    <t>大中型水库库区基金相关支出</t>
  </si>
  <si>
    <t>大中型水库库区基金</t>
  </si>
  <si>
    <t xml:space="preserve">  中央大中型水库库区基金收入</t>
  </si>
  <si>
    <t xml:space="preserve">  大中型水库库区基金及对应专项债务收入安排的支出</t>
  </si>
  <si>
    <t xml:space="preserve">  中央大中型水库库区基金</t>
  </si>
  <si>
    <t xml:space="preserve">  地方大中型水库库区基金收入</t>
  </si>
  <si>
    <t xml:space="preserve">  地方大中型水库库区基金</t>
  </si>
  <si>
    <t xml:space="preserve">    解决移民遗留问题</t>
  </si>
  <si>
    <t xml:space="preserve">    库区防护工程维护</t>
  </si>
  <si>
    <t xml:space="preserve">    其他大中型水库库区基金支出</t>
  </si>
  <si>
    <t xml:space="preserve">  大中型水库库区基金债务付息支出</t>
  </si>
  <si>
    <t xml:space="preserve">  大中型水库库区基金债务发行费用支出</t>
  </si>
  <si>
    <t>三峡水库库区基金收入</t>
  </si>
  <si>
    <t>三峡水库库区基金支出</t>
  </si>
  <si>
    <t>三峡水库库区基金</t>
  </si>
  <si>
    <t xml:space="preserve">  解决移民遗留问题</t>
  </si>
  <si>
    <t xml:space="preserve">  库区维护和管理</t>
  </si>
  <si>
    <t xml:space="preserve">  其他三峡水库库区基金支出</t>
  </si>
  <si>
    <t>南水北调工程基金收入</t>
  </si>
  <si>
    <t>南水北调工程基金相关支出</t>
  </si>
  <si>
    <t>南水北调工程基金</t>
  </si>
  <si>
    <t xml:space="preserve">  南水北调工程基金及对应专项债务收入安排的支出</t>
  </si>
  <si>
    <t xml:space="preserve">    偿还南水北调工程贷款本息</t>
  </si>
  <si>
    <t xml:space="preserve">  南水北调工程基金债务付息支出</t>
  </si>
  <si>
    <t xml:space="preserve">  南水北调工程基金债务发行费用支出</t>
  </si>
  <si>
    <t>国家重大水利工程建设基金收入</t>
  </si>
  <si>
    <t>国家重大水利工程建设相关支出</t>
  </si>
  <si>
    <t>国家重大水利工程建设基金</t>
  </si>
  <si>
    <t xml:space="preserve">  南水北调工程建设资金</t>
  </si>
  <si>
    <t xml:space="preserve">  国家重大水利工程建设基金及对应专项债务收入安排的支出</t>
  </si>
  <si>
    <t xml:space="preserve">  三峡工程后续工作资金</t>
  </si>
  <si>
    <t xml:space="preserve">  省级重大水利工程建设资金</t>
  </si>
  <si>
    <t xml:space="preserve">    三峡工程后续工作</t>
  </si>
  <si>
    <t xml:space="preserve">    地方重大水利工程建设</t>
  </si>
  <si>
    <t xml:space="preserve">    其他重大水利工程建设基金支出</t>
  </si>
  <si>
    <t xml:space="preserve">  国家重大水利工程建设基金债务付息支出</t>
  </si>
  <si>
    <t xml:space="preserve">  国家重大水利工程建设基金债务发行费用支出</t>
  </si>
  <si>
    <t>水土保持补偿费收入</t>
  </si>
  <si>
    <t>水土保持补偿费安排的支出</t>
  </si>
  <si>
    <t>水土保持补偿费</t>
  </si>
  <si>
    <t xml:space="preserve">  综合治理和生态修复</t>
  </si>
  <si>
    <t xml:space="preserve">  预防保护和监督管理</t>
  </si>
  <si>
    <t xml:space="preserve">  其他水土保持补偿费安排的支出</t>
  </si>
  <si>
    <t>铁路资产变现收入</t>
  </si>
  <si>
    <t>铁路资产变现收入安排的支出</t>
  </si>
  <si>
    <t>铁路资产变现</t>
  </si>
  <si>
    <t>海南省高等级公路车辆通行附加费收入</t>
  </si>
  <si>
    <t>海南省高等级公路车辆通行附加费相关支出</t>
  </si>
  <si>
    <t>海南省高等级公路车辆通行附加费</t>
  </si>
  <si>
    <t xml:space="preserve">  海南省高等级公路车辆通行附加费及对应专项债务收入安排的支出</t>
  </si>
  <si>
    <t xml:space="preserve">    公路建设</t>
  </si>
  <si>
    <t xml:space="preserve">    公路还贷</t>
  </si>
  <si>
    <t xml:space="preserve">    其他海南省高等级公路车辆通行附加费安排的支出</t>
  </si>
  <si>
    <t xml:space="preserve">  海南省高等级公路车辆通行附加费债务付息支出</t>
  </si>
  <si>
    <t xml:space="preserve">  海南省高等级公路车辆通行附加费债务发行费用支出</t>
  </si>
  <si>
    <t>车辆通行费</t>
  </si>
  <si>
    <t>车辆通行费相关支出</t>
  </si>
  <si>
    <t xml:space="preserve">  车辆通行费及对应专项债务收入安排的支出</t>
  </si>
  <si>
    <t xml:space="preserve">    政府还贷公路养护</t>
  </si>
  <si>
    <t xml:space="preserve">    政府还贷公路管理</t>
  </si>
  <si>
    <t xml:space="preserve">    其他车辆通行费安排的支出</t>
  </si>
  <si>
    <t xml:space="preserve">  车辆通行费债务付息支出</t>
  </si>
  <si>
    <t xml:space="preserve">  车辆通行费债务发行费用支出</t>
  </si>
  <si>
    <t>港口建设费收入</t>
  </si>
  <si>
    <t>港口建设费相关支出</t>
  </si>
  <si>
    <t>港口建设费</t>
  </si>
  <si>
    <t xml:space="preserve">  港口建设费及对应专项债务收入安排的支出</t>
  </si>
  <si>
    <t xml:space="preserve">    航道建设和维护</t>
  </si>
  <si>
    <t xml:space="preserve">    航运保障系统建设</t>
  </si>
  <si>
    <t xml:space="preserve">    其他港口建设费安排的支出</t>
  </si>
  <si>
    <t xml:space="preserve">  港口建设费债务付息支出</t>
  </si>
  <si>
    <t xml:space="preserve">  港口建设费债务发行费用支出</t>
  </si>
  <si>
    <t>铁路建设基金收入</t>
  </si>
  <si>
    <t>铁路建设基金支出</t>
  </si>
  <si>
    <t>铁路建设基金</t>
  </si>
  <si>
    <t xml:space="preserve">  铁路建设投资</t>
  </si>
  <si>
    <t xml:space="preserve">  购置铁路机车车辆</t>
  </si>
  <si>
    <t xml:space="preserve">  铁路还贷</t>
  </si>
  <si>
    <t xml:space="preserve">  建设项目铺底资金</t>
  </si>
  <si>
    <t xml:space="preserve">  勘测设计</t>
  </si>
  <si>
    <t xml:space="preserve">  注册资本金</t>
  </si>
  <si>
    <t xml:space="preserve">  周转资金</t>
  </si>
  <si>
    <t xml:space="preserve">  其他铁路建设基金支出</t>
  </si>
  <si>
    <t>船舶油污损害赔偿基金收入</t>
  </si>
  <si>
    <t>船舶油污损害赔偿基金支出</t>
  </si>
  <si>
    <t>船舶油污损害赔偿基金</t>
  </si>
  <si>
    <t xml:space="preserve">  应急处置费用</t>
  </si>
  <si>
    <t xml:space="preserve">  控制清除污染</t>
  </si>
  <si>
    <t xml:space="preserve">  损失补偿</t>
  </si>
  <si>
    <t xml:space="preserve">  生态恢复</t>
  </si>
  <si>
    <t xml:space="preserve">  监视监测</t>
  </si>
  <si>
    <t xml:space="preserve">  其他船舶油污损害赔偿基金支出</t>
  </si>
  <si>
    <t>　　　　　　</t>
  </si>
  <si>
    <t>民航发展基金收入</t>
  </si>
  <si>
    <t>民航发展基金支出</t>
  </si>
  <si>
    <t>民航发展基金</t>
  </si>
  <si>
    <t xml:space="preserve">  民航机场建设</t>
  </si>
  <si>
    <t xml:space="preserve">  空管系统建设</t>
  </si>
  <si>
    <t xml:space="preserve">  民航安全</t>
  </si>
  <si>
    <t xml:space="preserve">  航线和机场补贴</t>
  </si>
  <si>
    <t xml:space="preserve">  民航科教和信息</t>
  </si>
  <si>
    <t xml:space="preserve">  民航节能减排</t>
  </si>
  <si>
    <t xml:space="preserve">  通用航空发展</t>
  </si>
  <si>
    <t xml:space="preserve">  征管经费</t>
  </si>
  <si>
    <t xml:space="preserve">  其他民航发展基金支出</t>
  </si>
  <si>
    <t>无线电频率占用费</t>
  </si>
  <si>
    <t>无线电频率占用费安排的支出</t>
  </si>
  <si>
    <t>散装水泥专项资金收入</t>
  </si>
  <si>
    <t>散装水泥专项资金相关支出</t>
  </si>
  <si>
    <t>散装水泥专项资金</t>
  </si>
  <si>
    <t xml:space="preserve">  散装水泥专项资金及对应专项债务收入安排的支出</t>
  </si>
  <si>
    <t xml:space="preserve">    建设专用设施</t>
  </si>
  <si>
    <t xml:space="preserve">    专用设备购置和维修</t>
  </si>
  <si>
    <t xml:space="preserve">    贷款贴息</t>
  </si>
  <si>
    <t xml:space="preserve">    技术研发与推广</t>
  </si>
  <si>
    <t xml:space="preserve">    宣传</t>
  </si>
  <si>
    <t xml:space="preserve">    其他散装水泥专项资金支出</t>
  </si>
  <si>
    <t xml:space="preserve">  散装水泥专项资金债务付息支出</t>
  </si>
  <si>
    <t xml:space="preserve">  散装水泥专项资金债务发行费用支出</t>
  </si>
  <si>
    <t>新型墙体材料专项基金收入</t>
  </si>
  <si>
    <t>新型墙体材料专项基金相关支出</t>
  </si>
  <si>
    <t>新型墙体材料专项基金</t>
  </si>
  <si>
    <t xml:space="preserve">  新型墙体材料专项基金及对应专项债务收入安排的支出</t>
  </si>
  <si>
    <t xml:space="preserve">    技改贴息和补助</t>
  </si>
  <si>
    <t xml:space="preserve">    技术研发和推广</t>
  </si>
  <si>
    <t xml:space="preserve">    示范项目补贴</t>
  </si>
  <si>
    <t xml:space="preserve">    宣传和培训</t>
  </si>
  <si>
    <t xml:space="preserve">    其他新型墙体材料专项基金支出</t>
  </si>
  <si>
    <t xml:space="preserve">  新型墙体材料专项基金债务付息支出</t>
  </si>
  <si>
    <t xml:space="preserve">  新型墙体材料专项基金债务发行费用支出</t>
  </si>
  <si>
    <t>农网还贷资金收入</t>
  </si>
  <si>
    <t>农网还贷资金支出</t>
  </si>
  <si>
    <t>农网还贷资金</t>
  </si>
  <si>
    <t xml:space="preserve">  中央农网还贷资金收入</t>
  </si>
  <si>
    <t xml:space="preserve">  中央农网还贷资金支出</t>
  </si>
  <si>
    <t xml:space="preserve">  中央农网还贷资金</t>
  </si>
  <si>
    <t xml:space="preserve">  地方农网还贷资金收入</t>
  </si>
  <si>
    <t xml:space="preserve">  地方农网还贷资金支出</t>
  </si>
  <si>
    <t xml:space="preserve">  地方农网还贷资金</t>
  </si>
  <si>
    <t xml:space="preserve">  其他农网还贷资金支出</t>
  </si>
  <si>
    <t>电力改革预留资产变现收入</t>
  </si>
  <si>
    <t>电力改革预留资产变现收入安排的支出</t>
  </si>
  <si>
    <t>电力改革预留资产变现</t>
  </si>
  <si>
    <t xml:space="preserve">  920万千瓦变现资产支出</t>
  </si>
  <si>
    <t xml:space="preserve">  647万千瓦变现资产支出</t>
  </si>
  <si>
    <t>旅游发展基金收入</t>
  </si>
  <si>
    <t>旅游发展基金支出</t>
  </si>
  <si>
    <t>旅游发展基金</t>
  </si>
  <si>
    <t/>
  </si>
  <si>
    <t xml:space="preserve">  宣传促销</t>
  </si>
  <si>
    <t xml:space="preserve">  行业规划</t>
  </si>
  <si>
    <t xml:space="preserve">  旅游事业补助</t>
  </si>
  <si>
    <t xml:space="preserve">  地方旅游开发项目补助</t>
  </si>
  <si>
    <t xml:space="preserve">  其他旅游发展基金支出</t>
  </si>
  <si>
    <t>中央特别国债经营基金收入</t>
  </si>
  <si>
    <t>中央特别国债经营基金支出</t>
  </si>
  <si>
    <t>中央特别国债经营基金</t>
  </si>
  <si>
    <t>中央特别国债经营基金财务收入</t>
  </si>
  <si>
    <t>中央特别国债经营基金财务支出</t>
  </si>
  <si>
    <t>中央特别国债经营基金财务</t>
  </si>
  <si>
    <t>彩票发行机构和彩票销售机构的业务费用</t>
  </si>
  <si>
    <t>彩票发行销售机构业务费安排的支出</t>
  </si>
  <si>
    <t xml:space="preserve">  福利彩票发行机构的业务费用</t>
  </si>
  <si>
    <t xml:space="preserve">  福利彩票发行机构的业务费支出</t>
  </si>
  <si>
    <t xml:space="preserve">  体育彩票发行机构的业务费用</t>
  </si>
  <si>
    <t xml:space="preserve">  体育彩票发行机构的业务费支出</t>
  </si>
  <si>
    <t xml:space="preserve">  福利彩票销售机构的业务费用</t>
  </si>
  <si>
    <t xml:space="preserve">  福利彩票销售机构的业务费支出</t>
  </si>
  <si>
    <t xml:space="preserve">  体育彩票销售机构的业务费用</t>
  </si>
  <si>
    <t xml:space="preserve">  体育彩票销售机构的业务费支出</t>
  </si>
  <si>
    <t xml:space="preserve">  彩票兑奖周转金</t>
  </si>
  <si>
    <t xml:space="preserve">  彩票兑奖周转金支出</t>
  </si>
  <si>
    <t xml:space="preserve">  彩票发行销售风险基金</t>
  </si>
  <si>
    <t xml:space="preserve">  彩票发行销售风险基金支出</t>
  </si>
  <si>
    <t xml:space="preserve">  彩票市场调控资金收入</t>
  </si>
  <si>
    <t xml:space="preserve">  彩票市场调控资金支出</t>
  </si>
  <si>
    <t xml:space="preserve">  彩票市场调控资金</t>
  </si>
  <si>
    <t xml:space="preserve">  其他彩票发行销售机构业务费安排的支出</t>
  </si>
  <si>
    <t>彩票公益金收入</t>
  </si>
  <si>
    <t>彩票公益金相关支出</t>
  </si>
  <si>
    <t>彩票公益金</t>
  </si>
  <si>
    <t xml:space="preserve">  福利彩票公益金收入</t>
  </si>
  <si>
    <t xml:space="preserve">  彩票公益金及对应专项债务收入安排的支出</t>
  </si>
  <si>
    <t xml:space="preserve">  福利彩票公益金</t>
  </si>
  <si>
    <t xml:space="preserve">  体育彩票公益金收入</t>
  </si>
  <si>
    <t xml:space="preserve">    用于补充全国社会保障基金的彩票公益金支出</t>
  </si>
  <si>
    <t xml:space="preserve">  体育彩票公益金</t>
  </si>
  <si>
    <t xml:space="preserve">    用于社会福利的彩票公益金支出</t>
  </si>
  <si>
    <t xml:space="preserve">    用于体育事业的彩票公益金支出</t>
  </si>
  <si>
    <t xml:space="preserve">    用于教育事业的彩票公益金支出</t>
  </si>
  <si>
    <t xml:space="preserve">    用于红十字事业的彩票公益金支出</t>
  </si>
  <si>
    <t xml:space="preserve">    用于残疾人事业的彩票公益金支出</t>
  </si>
  <si>
    <t xml:space="preserve">    用于文化事业的彩票公益金支出</t>
  </si>
  <si>
    <t xml:space="preserve">    用于扶贫的彩票公益金支出</t>
  </si>
  <si>
    <t xml:space="preserve">    用于法律援助的彩票公益金支出</t>
  </si>
  <si>
    <t xml:space="preserve">    用于城乡医疗救助的彩票公益金支出</t>
  </si>
  <si>
    <t xml:space="preserve">    用于其他社会公益事业的彩票公益金支出</t>
  </si>
  <si>
    <t xml:space="preserve">  彩票公益金债务付息支出</t>
  </si>
  <si>
    <t xml:space="preserve">  彩票公益金债务发行费用支出</t>
  </si>
  <si>
    <t>烟草企业上缴专项收入</t>
  </si>
  <si>
    <t>烟草企业上缴专项收入安排的支出</t>
  </si>
  <si>
    <t>烟草企业上缴专项</t>
  </si>
  <si>
    <t>其他政府性基金收入</t>
  </si>
  <si>
    <t>其他政府性基金相关支出</t>
  </si>
  <si>
    <t>其他政府性基金</t>
  </si>
  <si>
    <t xml:space="preserve">  其他政府性基金及对应专项债务收入安排的支出</t>
  </si>
  <si>
    <t xml:space="preserve">  其他政府性基金债务付息支出</t>
  </si>
  <si>
    <t xml:space="preserve">  其他政府性基金债务发行费用支出</t>
  </si>
  <si>
    <t>2015年度芦台开发区政府性基金转移性收支决算录入表</t>
  </si>
  <si>
    <t>录入07表</t>
  </si>
  <si>
    <t>政府性基金上级补助收入</t>
  </si>
  <si>
    <t>政府性基金补助下级支出</t>
  </si>
  <si>
    <t>政府性基金省补助计划单列市收入</t>
  </si>
  <si>
    <t>政府性基金计划单列市上解省支出</t>
  </si>
  <si>
    <t xml:space="preserve">    专项债务收入</t>
  </si>
  <si>
    <t xml:space="preserve">    专项债务还本支出</t>
  </si>
  <si>
    <t xml:space="preserve">  地方政府专项债务转贷收入</t>
  </si>
  <si>
    <t xml:space="preserve">  地方政府专项债务转贷支出</t>
  </si>
  <si>
    <t>政府性基金下级上解收入</t>
  </si>
  <si>
    <t>政府性基金上解上级支出</t>
  </si>
  <si>
    <t>政府性基金计划单列市上解省收入</t>
  </si>
  <si>
    <t>政府性基金省补助计划单列市支出</t>
  </si>
  <si>
    <t>政府性基金上年结余</t>
  </si>
  <si>
    <t>政府性基金调出资金</t>
  </si>
  <si>
    <t>政府性基金调入资金</t>
  </si>
  <si>
    <t>政府性基金年终结余</t>
  </si>
  <si>
    <t xml:space="preserve">  1.一般公共预算调入</t>
  </si>
  <si>
    <t xml:space="preserve">  2.调入专项收入</t>
  </si>
  <si>
    <t>收　　入　　总　　计　</t>
  </si>
  <si>
    <t>支　　出　　总　　计</t>
  </si>
  <si>
    <t>2015年度芦台开发区社会保险基金收支决算录入表</t>
  </si>
  <si>
    <t>录入12表</t>
  </si>
  <si>
    <t>本年收入</t>
  </si>
  <si>
    <t>本年支出</t>
  </si>
  <si>
    <t>按规定核减基金结余</t>
  </si>
  <si>
    <t>预算数</t>
  </si>
  <si>
    <t>社会保险基金收入</t>
  </si>
  <si>
    <t>社会保险基金支出</t>
  </si>
  <si>
    <t>一、企业职工基本养老保险基金收入</t>
  </si>
  <si>
    <t>一、企业职工基本养老保险基金支出</t>
  </si>
  <si>
    <t>二、机关事业单位基本养老保险基金收入</t>
  </si>
  <si>
    <t>二、机关事业单位基本养老保险基金支出</t>
  </si>
  <si>
    <t>三、城乡居民基本养老保险基金收入</t>
  </si>
  <si>
    <t>三、城乡居民基本养老保险基金支出</t>
  </si>
  <si>
    <t>四、城镇职工基本医疗保险基金收入</t>
  </si>
  <si>
    <t>四、城镇职工基本医疗保险基金支出</t>
  </si>
  <si>
    <t>五、居民基本医疗保险基金收入</t>
  </si>
  <si>
    <t>五、居民基本医疗保险基金支出</t>
  </si>
  <si>
    <t>六、工伤保险基金收入</t>
  </si>
  <si>
    <t>六、工伤保险基金支出</t>
  </si>
  <si>
    <t>七、失业保险基金收入</t>
  </si>
  <si>
    <t>七、失业保险基金支出</t>
  </si>
  <si>
    <t>八、生育保险基金收入</t>
  </si>
  <si>
    <t>八、生育保险基金支出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</si>
</sst>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4">
    <font>
      <sz val="11"/>
      <color theme="1"/>
      <name val="宋体"/>
      <charset val="134"/>
      <scheme val="minor"/>
    </font>
    <font>
      <b/>
      <sz val="18"/>
      <name val="宋体"/>
      <charset val="134"/>
    </font>
    <font>
      <sz val="10"/>
      <name val="宋体"/>
      <charset val="134"/>
    </font>
    <font>
      <b/>
      <sz val="1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41">
    <fill>
      <patternFill patternType="none"/>
    </fill>
    <fill>
      <patternFill patternType="gray125"/>
    </fill>
    <fill>
      <patternFill patternType="solid">
        <fgColor indexed="22"/>
        <bgColor indexed="64"/>
      </patternFill>
    </fill>
    <fill>
      <patternFill patternType="solid">
        <fgColor indexed="43"/>
        <bgColor indexed="64"/>
      </patternFill>
    </fill>
    <fill>
      <patternFill patternType="mediumGray">
        <fgColor indexed="9"/>
      </patternFill>
    </fill>
    <fill>
      <patternFill patternType="mediumGray">
        <fgColor indexed="9"/>
      </patternFill>
    </fill>
    <fill>
      <patternFill patternType="solid">
        <fgColor indexed="44"/>
        <bgColor indexed="64"/>
      </patternFill>
    </fill>
    <fill>
      <patternFill patternType="solid">
        <fgColor indexed="24"/>
        <bgColor indexed="64"/>
      </patternFill>
    </fill>
    <fill>
      <patternFill patternType="solid">
        <fgColor indexed="49"/>
        <bgColor indexed="64"/>
      </patternFill>
    </fill>
    <fill>
      <patternFill patternType="solid">
        <fgColor indexed="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right/>
      <top/>
      <bottom style="thin">
        <color auto="1"/>
      </bottom>
      <diagonal/>
    </border>
    <border>
      <left style="thin">
        <color auto="1"/>
      </left>
      <right style="thin">
        <color auto="1"/>
      </right>
      <top/>
      <bottom style="thin">
        <color auto="1"/>
      </bottom>
      <diagonal/>
    </border>
    <border>
      <left/>
      <right style="thin">
        <color auto="1"/>
      </right>
      <top/>
      <bottom style="thin">
        <color auto="1"/>
      </bottom>
      <diagonal/>
    </border>
    <border>
      <left style="thin">
        <color auto="1"/>
      </left>
      <right/>
      <top/>
      <bottom style="thin">
        <color auto="1"/>
      </bottom>
      <diagonal/>
    </border>
    <border>
      <left style="thin">
        <color auto="1"/>
      </left>
      <right style="thin">
        <color auto="1"/>
      </right>
      <top style="thin">
        <color auto="1"/>
      </top>
      <bottom/>
      <diagonal/>
    </border>
    <border>
      <left/>
      <right style="thin">
        <color auto="1"/>
      </right>
      <top style="thin">
        <color auto="1"/>
      </top>
      <bottom/>
      <diagonal/>
    </border>
    <border>
      <left style="thin">
        <color auto="1"/>
      </left>
      <right/>
      <top style="thin">
        <color auto="1"/>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auto="1"/>
      </right>
      <top/>
      <bottom/>
      <diagonal/>
    </border>
    <border>
      <left/>
      <right/>
      <top style="thin">
        <color auto="1"/>
      </top>
      <bottom style="thin">
        <color auto="1"/>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4" fillId="0" borderId="0" applyFont="0" applyFill="0" applyBorder="0" applyAlignment="0" applyProtection="0">
      <alignment vertical="center"/>
    </xf>
    <xf numFmtId="44" fontId="4" fillId="0" borderId="0" applyFont="0" applyFill="0" applyBorder="0" applyAlignment="0" applyProtection="0">
      <alignment vertical="center"/>
    </xf>
    <xf numFmtId="9" fontId="4" fillId="0" borderId="0" applyFont="0" applyFill="0" applyBorder="0" applyAlignment="0" applyProtection="0">
      <alignment vertical="center"/>
    </xf>
    <xf numFmtId="41" fontId="4" fillId="0" borderId="0" applyFont="0" applyFill="0" applyBorder="0" applyAlignment="0" applyProtection="0">
      <alignment vertical="center"/>
    </xf>
    <xf numFmtId="42" fontId="4"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4" fillId="10" borderId="14"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15" applyNumberFormat="0" applyFill="0" applyAlignment="0" applyProtection="0">
      <alignment vertical="center"/>
    </xf>
    <xf numFmtId="0" fontId="11" fillId="0" borderId="15" applyNumberFormat="0" applyFill="0" applyAlignment="0" applyProtection="0">
      <alignment vertical="center"/>
    </xf>
    <xf numFmtId="0" fontId="12" fillId="0" borderId="16" applyNumberFormat="0" applyFill="0" applyAlignment="0" applyProtection="0">
      <alignment vertical="center"/>
    </xf>
    <xf numFmtId="0" fontId="12" fillId="0" borderId="0" applyNumberFormat="0" applyFill="0" applyBorder="0" applyAlignment="0" applyProtection="0">
      <alignment vertical="center"/>
    </xf>
    <xf numFmtId="0" fontId="13" fillId="11" borderId="17" applyNumberFormat="0" applyAlignment="0" applyProtection="0">
      <alignment vertical="center"/>
    </xf>
    <xf numFmtId="0" fontId="14" fillId="12" borderId="18" applyNumberFormat="0" applyAlignment="0" applyProtection="0">
      <alignment vertical="center"/>
    </xf>
    <xf numFmtId="0" fontId="15" fillId="12" borderId="17" applyNumberFormat="0" applyAlignment="0" applyProtection="0">
      <alignment vertical="center"/>
    </xf>
    <xf numFmtId="0" fontId="16" fillId="13" borderId="19" applyNumberFormat="0" applyAlignment="0" applyProtection="0">
      <alignment vertical="center"/>
    </xf>
    <xf numFmtId="0" fontId="17" fillId="0" borderId="20" applyNumberFormat="0" applyFill="0" applyAlignment="0" applyProtection="0">
      <alignment vertical="center"/>
    </xf>
    <xf numFmtId="0" fontId="18" fillId="0" borderId="21" applyNumberFormat="0" applyFill="0" applyAlignment="0" applyProtection="0">
      <alignment vertical="center"/>
    </xf>
    <xf numFmtId="0" fontId="19" fillId="14" borderId="0" applyNumberFormat="0" applyBorder="0" applyAlignment="0" applyProtection="0">
      <alignment vertical="center"/>
    </xf>
    <xf numFmtId="0" fontId="20" fillId="15" borderId="0" applyNumberFormat="0" applyBorder="0" applyAlignment="0" applyProtection="0">
      <alignment vertical="center"/>
    </xf>
    <xf numFmtId="0" fontId="21" fillId="16" borderId="0" applyNumberFormat="0" applyBorder="0" applyAlignment="0" applyProtection="0">
      <alignment vertical="center"/>
    </xf>
    <xf numFmtId="0" fontId="22"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2" fillId="32" borderId="0" applyNumberFormat="0" applyBorder="0" applyAlignment="0" applyProtection="0">
      <alignment vertical="center"/>
    </xf>
    <xf numFmtId="0" fontId="22" fillId="33" borderId="0" applyNumberFormat="0" applyBorder="0" applyAlignment="0" applyProtection="0">
      <alignment vertical="center"/>
    </xf>
    <xf numFmtId="0" fontId="23" fillId="34" borderId="0" applyNumberFormat="0" applyBorder="0" applyAlignment="0" applyProtection="0">
      <alignment vertical="center"/>
    </xf>
    <xf numFmtId="0" fontId="23" fillId="35" borderId="0" applyNumberFormat="0" applyBorder="0" applyAlignment="0" applyProtection="0">
      <alignment vertical="center"/>
    </xf>
    <xf numFmtId="0" fontId="22" fillId="36" borderId="0" applyNumberFormat="0" applyBorder="0" applyAlignment="0" applyProtection="0">
      <alignment vertical="center"/>
    </xf>
    <xf numFmtId="0" fontId="22" fillId="37" borderId="0" applyNumberFormat="0" applyBorder="0" applyAlignment="0" applyProtection="0">
      <alignment vertical="center"/>
    </xf>
    <xf numFmtId="0" fontId="23" fillId="38" borderId="0" applyNumberFormat="0" applyBorder="0" applyAlignment="0" applyProtection="0">
      <alignment vertical="center"/>
    </xf>
    <xf numFmtId="0" fontId="23" fillId="39" borderId="0" applyNumberFormat="0" applyBorder="0" applyAlignment="0" applyProtection="0">
      <alignment vertical="center"/>
    </xf>
    <xf numFmtId="0" fontId="22" fillId="40" borderId="0" applyNumberFormat="0" applyBorder="0" applyAlignment="0" applyProtection="0">
      <alignment vertical="center"/>
    </xf>
  </cellStyleXfs>
  <cellXfs count="100">
    <xf numFmtId="0" fontId="0" fillId="0" borderId="0" xfId="0"/>
    <xf numFmtId="0" fontId="1" fillId="0" borderId="0" xfId="0" applyNumberFormat="1" applyFont="1" applyFill="1" applyAlignment="1" applyProtection="1">
      <alignment horizontal="center" vertical="center"/>
    </xf>
    <xf numFmtId="0" fontId="2" fillId="0" borderId="0" xfId="0" applyNumberFormat="1" applyFont="1" applyFill="1" applyAlignment="1" applyProtection="1">
      <alignment horizontal="right" vertical="center"/>
    </xf>
    <xf numFmtId="0" fontId="2" fillId="0" borderId="1" xfId="0" applyNumberFormat="1" applyFont="1" applyFill="1" applyBorder="1" applyAlignment="1" applyProtection="1">
      <alignment horizontal="right" vertical="center"/>
    </xf>
    <xf numFmtId="0" fontId="3" fillId="2" borderId="2" xfId="0" applyNumberFormat="1" applyFont="1" applyFill="1" applyBorder="1" applyAlignment="1" applyProtection="1">
      <alignment horizontal="center" vertical="center" wrapText="1"/>
    </xf>
    <xf numFmtId="0" fontId="3" fillId="2" borderId="3" xfId="0" applyNumberFormat="1" applyFont="1" applyFill="1" applyBorder="1" applyAlignment="1" applyProtection="1">
      <alignment horizontal="center" vertical="center" wrapText="1"/>
    </xf>
    <xf numFmtId="0" fontId="3" fillId="2" borderId="4" xfId="0" applyNumberFormat="1" applyFont="1" applyFill="1" applyBorder="1" applyAlignment="1" applyProtection="1">
      <alignment horizontal="center" vertical="center" wrapText="1"/>
    </xf>
    <xf numFmtId="0" fontId="3" fillId="2" borderId="5" xfId="0" applyNumberFormat="1" applyFont="1" applyFill="1" applyBorder="1" applyAlignment="1" applyProtection="1">
      <alignment horizontal="center" vertical="center" wrapText="1"/>
    </xf>
    <xf numFmtId="0" fontId="3" fillId="2" borderId="6" xfId="0" applyNumberFormat="1" applyFont="1" applyFill="1" applyBorder="1" applyAlignment="1" applyProtection="1">
      <alignment horizontal="center" vertical="center" wrapText="1"/>
    </xf>
    <xf numFmtId="0" fontId="3" fillId="2" borderId="7" xfId="0" applyNumberFormat="1" applyFont="1" applyFill="1" applyBorder="1" applyAlignment="1" applyProtection="1">
      <alignment horizontal="center" vertical="center" wrapText="1"/>
    </xf>
    <xf numFmtId="0" fontId="3" fillId="2" borderId="8" xfId="0" applyNumberFormat="1" applyFont="1" applyFill="1" applyBorder="1" applyAlignment="1" applyProtection="1">
      <alignment horizontal="center" vertical="center"/>
    </xf>
    <xf numFmtId="3" fontId="2" fillId="3" borderId="8" xfId="0" applyNumberFormat="1" applyFont="1" applyFill="1" applyBorder="1" applyAlignment="1" applyProtection="1">
      <alignment horizontal="right" vertical="center"/>
    </xf>
    <xf numFmtId="3" fontId="2" fillId="3" borderId="9" xfId="0" applyNumberFormat="1" applyFont="1" applyFill="1" applyBorder="1" applyAlignment="1" applyProtection="1">
      <alignment horizontal="right" vertical="center"/>
    </xf>
    <xf numFmtId="0" fontId="2" fillId="2" borderId="8" xfId="0" applyNumberFormat="1" applyFont="1" applyFill="1" applyBorder="1" applyAlignment="1" applyProtection="1">
      <alignment vertical="center"/>
    </xf>
    <xf numFmtId="3" fontId="2" fillId="4" borderId="8" xfId="0" applyNumberFormat="1" applyFont="1" applyFill="1" applyBorder="1" applyAlignment="1" applyProtection="1">
      <alignment horizontal="right" vertical="center"/>
    </xf>
    <xf numFmtId="3" fontId="2" fillId="4" borderId="9" xfId="0" applyNumberFormat="1" applyFont="1" applyFill="1" applyBorder="1" applyAlignment="1" applyProtection="1">
      <alignment horizontal="right" vertical="center"/>
    </xf>
    <xf numFmtId="0" fontId="3" fillId="2" borderId="3" xfId="0" applyNumberFormat="1" applyFont="1" applyFill="1" applyBorder="1" applyAlignment="1" applyProtection="1">
      <alignment horizontal="center" vertical="center"/>
    </xf>
    <xf numFmtId="0" fontId="3" fillId="2" borderId="6" xfId="0" applyNumberFormat="1" applyFont="1" applyFill="1" applyBorder="1" applyAlignment="1" applyProtection="1">
      <alignment horizontal="center" vertical="center"/>
    </xf>
    <xf numFmtId="3" fontId="2" fillId="3" borderId="10" xfId="0" applyNumberFormat="1" applyFont="1" applyFill="1" applyBorder="1" applyAlignment="1" applyProtection="1">
      <alignment horizontal="right" vertical="center"/>
    </xf>
    <xf numFmtId="3" fontId="2" fillId="3" borderId="3" xfId="0" applyNumberFormat="1" applyFont="1" applyFill="1" applyBorder="1" applyAlignment="1" applyProtection="1">
      <alignment horizontal="right" vertical="center"/>
    </xf>
    <xf numFmtId="3" fontId="2" fillId="3" borderId="6" xfId="0" applyNumberFormat="1" applyFont="1" applyFill="1" applyBorder="1" applyAlignment="1" applyProtection="1">
      <alignment horizontal="right" vertical="center"/>
    </xf>
    <xf numFmtId="3" fontId="2" fillId="3" borderId="11" xfId="0" applyNumberFormat="1" applyFont="1" applyFill="1" applyBorder="1" applyAlignment="1" applyProtection="1">
      <alignment horizontal="right" vertical="center"/>
    </xf>
    <xf numFmtId="0" fontId="3" fillId="2" borderId="5" xfId="0" applyNumberFormat="1" applyFont="1" applyFill="1" applyBorder="1" applyAlignment="1" applyProtection="1">
      <alignment horizontal="center" vertical="center"/>
    </xf>
    <xf numFmtId="0" fontId="2" fillId="2" borderId="9" xfId="0" applyNumberFormat="1" applyFont="1" applyFill="1" applyBorder="1" applyAlignment="1" applyProtection="1">
      <alignment horizontal="left" vertical="center"/>
    </xf>
    <xf numFmtId="0" fontId="2" fillId="2" borderId="12" xfId="0" applyNumberFormat="1" applyFont="1" applyFill="1" applyBorder="1" applyAlignment="1" applyProtection="1">
      <alignment horizontal="left" vertical="center"/>
    </xf>
    <xf numFmtId="0" fontId="2" fillId="2" borderId="9" xfId="0" applyNumberFormat="1" applyFont="1" applyFill="1" applyBorder="1" applyAlignment="1" applyProtection="1">
      <alignment vertical="center"/>
    </xf>
    <xf numFmtId="3" fontId="2" fillId="5" borderId="8" xfId="0" applyNumberFormat="1" applyFont="1" applyFill="1" applyBorder="1" applyAlignment="1" applyProtection="1">
      <alignment horizontal="right" vertical="center"/>
    </xf>
    <xf numFmtId="0" fontId="2" fillId="2" borderId="12" xfId="0" applyNumberFormat="1" applyFont="1" applyFill="1" applyBorder="1" applyAlignment="1" applyProtection="1">
      <alignment vertical="center"/>
    </xf>
    <xf numFmtId="3" fontId="2" fillId="6" borderId="8" xfId="0" applyNumberFormat="1" applyFont="1" applyFill="1" applyBorder="1" applyAlignment="1" applyProtection="1">
      <alignment horizontal="right" vertical="center"/>
    </xf>
    <xf numFmtId="3" fontId="2" fillId="7" borderId="8" xfId="0" applyNumberFormat="1" applyFont="1" applyFill="1" applyBorder="1" applyAlignment="1" applyProtection="1">
      <alignment horizontal="right" vertical="center"/>
    </xf>
    <xf numFmtId="3" fontId="2" fillId="6" borderId="5" xfId="0" applyNumberFormat="1" applyFont="1" applyFill="1" applyBorder="1" applyAlignment="1" applyProtection="1">
      <alignment horizontal="right" vertical="center"/>
    </xf>
    <xf numFmtId="3" fontId="2" fillId="2" borderId="2" xfId="0" applyNumberFormat="1" applyFont="1" applyFill="1" applyBorder="1" applyAlignment="1" applyProtection="1">
      <alignment horizontal="right" vertical="center"/>
    </xf>
    <xf numFmtId="3" fontId="2" fillId="2" borderId="8" xfId="0" applyNumberFormat="1" applyFont="1" applyFill="1" applyBorder="1" applyAlignment="1" applyProtection="1">
      <alignment horizontal="right" vertical="center"/>
    </xf>
    <xf numFmtId="3" fontId="2" fillId="6" borderId="13" xfId="0" applyNumberFormat="1" applyFont="1" applyFill="1" applyBorder="1" applyAlignment="1" applyProtection="1">
      <alignment horizontal="right" vertical="center"/>
    </xf>
    <xf numFmtId="3" fontId="2" fillId="2" borderId="5" xfId="0" applyNumberFormat="1" applyFont="1" applyFill="1" applyBorder="1" applyAlignment="1" applyProtection="1">
      <alignment horizontal="right" vertical="center"/>
    </xf>
    <xf numFmtId="0" fontId="2" fillId="2" borderId="9" xfId="0" applyNumberFormat="1" applyFont="1" applyFill="1" applyBorder="1" applyAlignment="1" applyProtection="1">
      <alignment horizontal="center" vertical="center"/>
    </xf>
    <xf numFmtId="0" fontId="2" fillId="2" borderId="12" xfId="0" applyNumberFormat="1" applyFont="1" applyFill="1" applyBorder="1" applyAlignment="1" applyProtection="1">
      <alignment horizontal="center" vertical="center"/>
    </xf>
    <xf numFmtId="0" fontId="0" fillId="5" borderId="0" xfId="0" applyFill="1"/>
    <xf numFmtId="0" fontId="0" fillId="2" borderId="0" xfId="0" applyFill="1"/>
    <xf numFmtId="0" fontId="0" fillId="8" borderId="0" xfId="0" applyFill="1"/>
    <xf numFmtId="0" fontId="1" fillId="9" borderId="0" xfId="0" applyNumberFormat="1" applyFont="1" applyFill="1" applyAlignment="1" applyProtection="1">
      <alignment horizontal="center" vertical="center"/>
    </xf>
    <xf numFmtId="0" fontId="2" fillId="9" borderId="0" xfId="0" applyNumberFormat="1" applyFont="1" applyFill="1" applyAlignment="1" applyProtection="1">
      <alignment horizontal="right" vertical="center"/>
    </xf>
    <xf numFmtId="0" fontId="2" fillId="9" borderId="1" xfId="0" applyNumberFormat="1" applyFont="1" applyFill="1" applyBorder="1" applyAlignment="1" applyProtection="1">
      <alignment horizontal="right" vertical="center"/>
    </xf>
    <xf numFmtId="0" fontId="3" fillId="2" borderId="2" xfId="0" applyNumberFormat="1" applyFont="1" applyFill="1" applyBorder="1" applyAlignment="1" applyProtection="1">
      <alignment horizontal="center" vertical="center"/>
    </xf>
    <xf numFmtId="0" fontId="3" fillId="2" borderId="8" xfId="0" applyNumberFormat="1" applyFont="1" applyFill="1" applyBorder="1" applyAlignment="1" applyProtection="1">
      <alignment horizontal="center" vertical="center" wrapText="1"/>
    </xf>
    <xf numFmtId="0" fontId="2" fillId="2" borderId="8" xfId="0" applyNumberFormat="1" applyFont="1" applyFill="1" applyBorder="1" applyAlignment="1" applyProtection="1">
      <alignment horizontal="left" vertical="center"/>
    </xf>
    <xf numFmtId="3" fontId="2" fillId="3" borderId="9" xfId="0" applyNumberFormat="1" applyFont="1" applyFill="1" applyBorder="1" applyAlignment="1" applyProtection="1">
      <alignment horizontal="right" vertical="center" wrapText="1"/>
    </xf>
    <xf numFmtId="0" fontId="3" fillId="2" borderId="8" xfId="0" applyNumberFormat="1" applyFont="1" applyFill="1" applyBorder="1" applyAlignment="1" applyProtection="1">
      <alignment horizontal="left" vertical="center"/>
    </xf>
    <xf numFmtId="3" fontId="2" fillId="5" borderId="8" xfId="0" applyNumberFormat="1" applyFont="1" applyFill="1" applyBorder="1" applyAlignment="1" applyProtection="1">
      <alignment horizontal="right" vertical="center" wrapText="1"/>
    </xf>
    <xf numFmtId="3" fontId="2" fillId="6" borderId="2" xfId="0" applyNumberFormat="1" applyFont="1" applyFill="1" applyBorder="1" applyAlignment="1" applyProtection="1">
      <alignment horizontal="right" vertical="center"/>
    </xf>
    <xf numFmtId="3" fontId="2" fillId="5" borderId="2" xfId="0" applyNumberFormat="1" applyFont="1" applyFill="1" applyBorder="1" applyAlignment="1" applyProtection="1">
      <alignment horizontal="right" vertical="center"/>
    </xf>
    <xf numFmtId="0" fontId="2" fillId="2" borderId="8" xfId="0" applyNumberFormat="1" applyFont="1" applyFill="1" applyBorder="1" applyAlignment="1" applyProtection="1">
      <alignment horizontal="right" vertical="center"/>
    </xf>
    <xf numFmtId="0" fontId="0" fillId="2" borderId="8" xfId="0" applyNumberFormat="1" applyFont="1" applyFill="1" applyBorder="1" applyAlignment="1" applyProtection="1">
      <alignment horizontal="right" vertical="center"/>
    </xf>
    <xf numFmtId="3" fontId="2" fillId="3" borderId="8" xfId="0" applyNumberFormat="1" applyFont="1" applyFill="1" applyBorder="1" applyAlignment="1" applyProtection="1">
      <alignment horizontal="right" vertical="center" wrapText="1"/>
    </xf>
    <xf numFmtId="3" fontId="2" fillId="2" borderId="8" xfId="0" applyNumberFormat="1" applyFont="1" applyFill="1" applyBorder="1" applyAlignment="1" applyProtection="1">
      <alignment horizontal="right" vertical="center" wrapText="1"/>
    </xf>
    <xf numFmtId="1" fontId="2" fillId="2" borderId="8" xfId="0" applyNumberFormat="1" applyFont="1" applyFill="1" applyBorder="1" applyAlignment="1" applyProtection="1">
      <alignment horizontal="left" vertical="center"/>
    </xf>
    <xf numFmtId="3" fontId="2" fillId="6" borderId="9" xfId="0" applyNumberFormat="1" applyFont="1" applyFill="1" applyBorder="1" applyAlignment="1" applyProtection="1">
      <alignment horizontal="right" vertical="center"/>
    </xf>
    <xf numFmtId="1" fontId="2" fillId="2" borderId="10" xfId="0" applyNumberFormat="1" applyFont="1" applyFill="1" applyBorder="1" applyAlignment="1" applyProtection="1">
      <alignment horizontal="left" vertical="center"/>
    </xf>
    <xf numFmtId="0" fontId="2" fillId="2" borderId="2" xfId="0" applyNumberFormat="1" applyFont="1" applyFill="1" applyBorder="1" applyAlignment="1" applyProtection="1">
      <alignment horizontal="right" vertical="center"/>
    </xf>
    <xf numFmtId="3" fontId="2" fillId="5" borderId="10" xfId="0" applyNumberFormat="1" applyFont="1" applyFill="1" applyBorder="1" applyAlignment="1" applyProtection="1">
      <alignment horizontal="right" vertical="center" wrapText="1"/>
    </xf>
    <xf numFmtId="3" fontId="2" fillId="6" borderId="8" xfId="0" applyNumberFormat="1" applyFont="1" applyFill="1" applyBorder="1" applyAlignment="1" applyProtection="1">
      <alignment horizontal="right" vertical="center" wrapText="1"/>
    </xf>
    <xf numFmtId="3" fontId="2" fillId="6" borderId="0" xfId="0" applyNumberFormat="1" applyFont="1" applyFill="1" applyAlignment="1">
      <alignment horizontal="right" vertical="center"/>
    </xf>
    <xf numFmtId="0" fontId="2" fillId="2" borderId="5" xfId="0" applyNumberFormat="1" applyFont="1" applyFill="1" applyBorder="1" applyAlignment="1" applyProtection="1">
      <alignment horizontal="right" vertical="center"/>
    </xf>
    <xf numFmtId="3" fontId="2" fillId="5" borderId="5" xfId="0" applyNumberFormat="1" applyFont="1" applyFill="1" applyBorder="1" applyAlignment="1" applyProtection="1">
      <alignment horizontal="right" vertical="center" wrapText="1"/>
    </xf>
    <xf numFmtId="3" fontId="2" fillId="6" borderId="9" xfId="0" applyNumberFormat="1" applyFont="1" applyFill="1" applyBorder="1" applyAlignment="1" applyProtection="1">
      <alignment horizontal="right" vertical="center" wrapText="1"/>
    </xf>
    <xf numFmtId="3" fontId="2" fillId="5" borderId="2" xfId="0" applyNumberFormat="1" applyFont="1" applyFill="1" applyBorder="1" applyAlignment="1" applyProtection="1">
      <alignment horizontal="right" vertical="center" wrapText="1"/>
    </xf>
    <xf numFmtId="0" fontId="0" fillId="2" borderId="8" xfId="0" applyNumberFormat="1" applyFont="1" applyFill="1" applyBorder="1" applyAlignment="1" applyProtection="1">
      <alignment vertical="center"/>
    </xf>
    <xf numFmtId="0" fontId="0" fillId="2" borderId="8" xfId="0" applyNumberFormat="1" applyFont="1" applyFill="1" applyBorder="1" applyAlignment="1" applyProtection="1">
      <alignment horizontal="left" vertical="center"/>
    </xf>
    <xf numFmtId="3" fontId="3" fillId="2" borderId="8" xfId="0" applyNumberFormat="1" applyFont="1" applyFill="1" applyBorder="1" applyAlignment="1" applyProtection="1">
      <alignment horizontal="right" vertical="center" wrapText="1"/>
    </xf>
    <xf numFmtId="1" fontId="3" fillId="2" borderId="8" xfId="0" applyNumberFormat="1" applyFont="1" applyFill="1" applyBorder="1" applyAlignment="1" applyProtection="1">
      <alignment horizontal="left" vertical="center"/>
    </xf>
    <xf numFmtId="0" fontId="3" fillId="2" borderId="8" xfId="0" applyNumberFormat="1" applyFont="1" applyFill="1" applyBorder="1" applyAlignment="1" applyProtection="1">
      <alignment vertical="center"/>
    </xf>
    <xf numFmtId="3" fontId="2" fillId="5" borderId="9" xfId="0" applyNumberFormat="1" applyFont="1" applyFill="1" applyBorder="1" applyAlignment="1" applyProtection="1">
      <alignment horizontal="right" vertical="center" wrapText="1"/>
    </xf>
    <xf numFmtId="3" fontId="2" fillId="5" borderId="10" xfId="0" applyNumberFormat="1" applyFont="1" applyFill="1" applyBorder="1" applyAlignment="1" applyProtection="1">
      <alignment horizontal="right" vertical="center"/>
    </xf>
    <xf numFmtId="3" fontId="2" fillId="5" borderId="5" xfId="0" applyNumberFormat="1" applyFont="1" applyFill="1" applyBorder="1" applyAlignment="1" applyProtection="1">
      <alignment horizontal="right" vertical="center"/>
    </xf>
    <xf numFmtId="3" fontId="2" fillId="7" borderId="9" xfId="0" applyNumberFormat="1" applyFont="1" applyFill="1" applyBorder="1" applyAlignment="1" applyProtection="1">
      <alignment horizontal="right" vertical="center"/>
    </xf>
    <xf numFmtId="3" fontId="2" fillId="2" borderId="9" xfId="0" applyNumberFormat="1" applyFont="1" applyFill="1" applyBorder="1" applyAlignment="1" applyProtection="1">
      <alignment horizontal="right" vertical="center"/>
    </xf>
    <xf numFmtId="3" fontId="2" fillId="3" borderId="2" xfId="0" applyNumberFormat="1" applyFont="1" applyFill="1" applyBorder="1" applyAlignment="1" applyProtection="1">
      <alignment horizontal="right" vertical="center"/>
    </xf>
    <xf numFmtId="0" fontId="3" fillId="2" borderId="8" xfId="0" applyNumberFormat="1" applyFont="1" applyFill="1" applyBorder="1" applyAlignment="1" applyProtection="1">
      <alignment horizontal="left" vertical="center" wrapText="1"/>
    </xf>
    <xf numFmtId="0" fontId="2" fillId="2" borderId="8" xfId="0" applyNumberFormat="1" applyFont="1" applyFill="1" applyBorder="1" applyAlignment="1" applyProtection="1">
      <alignment horizontal="left" vertical="center" wrapText="1"/>
    </xf>
    <xf numFmtId="0" fontId="2" fillId="2" borderId="10" xfId="0" applyNumberFormat="1" applyFont="1" applyFill="1" applyBorder="1" applyAlignment="1" applyProtection="1">
      <alignment horizontal="left" vertical="center"/>
    </xf>
    <xf numFmtId="3" fontId="3" fillId="2" borderId="8" xfId="0" applyNumberFormat="1" applyFont="1" applyFill="1" applyBorder="1" applyAlignment="1" applyProtection="1">
      <alignment horizontal="left" vertical="center"/>
    </xf>
    <xf numFmtId="3" fontId="2" fillId="2" borderId="8" xfId="0" applyNumberFormat="1" applyFont="1" applyFill="1" applyBorder="1" applyAlignment="1" applyProtection="1">
      <alignment horizontal="left" vertical="center"/>
    </xf>
    <xf numFmtId="3" fontId="2" fillId="3" borderId="5" xfId="0" applyNumberFormat="1" applyFont="1" applyFill="1" applyBorder="1" applyAlignment="1" applyProtection="1">
      <alignment horizontal="right" vertical="center"/>
    </xf>
    <xf numFmtId="0" fontId="3" fillId="2" borderId="9" xfId="0" applyNumberFormat="1" applyFont="1" applyFill="1" applyBorder="1" applyAlignment="1" applyProtection="1">
      <alignment horizontal="left" vertical="center"/>
    </xf>
    <xf numFmtId="3" fontId="3" fillId="2" borderId="10" xfId="0" applyNumberFormat="1" applyFont="1" applyFill="1" applyBorder="1" applyAlignment="1" applyProtection="1">
      <alignment horizontal="left" vertical="center"/>
    </xf>
    <xf numFmtId="3" fontId="2" fillId="2" borderId="10" xfId="0" applyNumberFormat="1" applyFont="1" applyFill="1" applyBorder="1" applyAlignment="1" applyProtection="1">
      <alignment horizontal="left" vertical="center"/>
    </xf>
    <xf numFmtId="3" fontId="3" fillId="2" borderId="9" xfId="0" applyNumberFormat="1" applyFont="1" applyFill="1" applyBorder="1" applyAlignment="1" applyProtection="1">
      <alignment horizontal="left" vertical="center"/>
    </xf>
    <xf numFmtId="0" fontId="3" fillId="2" borderId="9" xfId="0" applyNumberFormat="1" applyFont="1" applyFill="1" applyBorder="1" applyAlignment="1" applyProtection="1">
      <alignment horizontal="center" vertical="center"/>
    </xf>
    <xf numFmtId="0" fontId="2" fillId="2" borderId="7" xfId="0" applyNumberFormat="1" applyFont="1" applyFill="1" applyBorder="1" applyAlignment="1" applyProtection="1">
      <alignment horizontal="left" vertical="center"/>
    </xf>
    <xf numFmtId="0" fontId="3" fillId="2" borderId="4" xfId="0" applyNumberFormat="1" applyFont="1" applyFill="1" applyBorder="1" applyAlignment="1" applyProtection="1">
      <alignment horizontal="left" vertical="center"/>
    </xf>
    <xf numFmtId="0" fontId="3" fillId="2" borderId="9" xfId="0" applyNumberFormat="1" applyFont="1" applyFill="1" applyBorder="1" applyAlignment="1" applyProtection="1">
      <alignment vertical="center"/>
    </xf>
    <xf numFmtId="0" fontId="2" fillId="2" borderId="2" xfId="0" applyNumberFormat="1" applyFont="1" applyFill="1" applyBorder="1" applyAlignment="1" applyProtection="1">
      <alignment horizontal="left" vertical="center"/>
    </xf>
    <xf numFmtId="0" fontId="3" fillId="2" borderId="4" xfId="0" applyNumberFormat="1" applyFont="1" applyFill="1" applyBorder="1" applyAlignment="1" applyProtection="1">
      <alignment vertical="center"/>
    </xf>
    <xf numFmtId="0" fontId="2" fillId="2" borderId="4" xfId="0" applyNumberFormat="1" applyFont="1" applyFill="1" applyBorder="1" applyAlignment="1" applyProtection="1">
      <alignment vertical="center"/>
    </xf>
    <xf numFmtId="0" fontId="2" fillId="2" borderId="4" xfId="0" applyNumberFormat="1" applyFont="1" applyFill="1" applyBorder="1" applyAlignment="1" applyProtection="1">
      <alignment horizontal="left" vertical="center"/>
    </xf>
    <xf numFmtId="0" fontId="2" fillId="2" borderId="5" xfId="0" applyNumberFormat="1" applyFont="1" applyFill="1" applyBorder="1" applyAlignment="1" applyProtection="1">
      <alignment horizontal="left" vertical="center"/>
    </xf>
    <xf numFmtId="0" fontId="3" fillId="2" borderId="7" xfId="0" applyNumberFormat="1" applyFont="1" applyFill="1" applyBorder="1" applyAlignment="1" applyProtection="1">
      <alignment horizontal="left" vertical="center"/>
    </xf>
    <xf numFmtId="0" fontId="2" fillId="2" borderId="7" xfId="0" applyNumberFormat="1" applyFont="1" applyFill="1" applyBorder="1" applyAlignment="1" applyProtection="1">
      <alignment vertical="center"/>
    </xf>
    <xf numFmtId="3" fontId="3" fillId="2" borderId="9" xfId="0" applyNumberFormat="1" applyFont="1" applyFill="1" applyBorder="1" applyAlignment="1" applyProtection="1">
      <alignment horizontal="center" vertical="center"/>
    </xf>
    <xf numFmtId="3" fontId="2" fillId="2" borderId="9" xfId="0" applyNumberFormat="1" applyFont="1" applyFill="1" applyBorder="1" applyAlignment="1" applyProtection="1">
      <alignment horizontal="lef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haredStrings" Target="sharedStrings.xml"/><Relationship Id="rId8" Type="http://schemas.openxmlformats.org/officeDocument/2006/relationships/theme" Target="theme/theme1.xml"/><Relationship Id="rId7" Type="http://schemas.openxmlformats.org/officeDocument/2006/relationships/externalLink" Target="externalLinks/externalLink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0" Type="http://schemas.openxmlformats.org/officeDocument/2006/relationships/styles" Target="styles.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21407;E&#30424;&#20869;&#23481;\&#24635;&#20915;&#31639;\2015&#24180;&#24635;&#20915;&#31639;&#25209;&#22797;&#24773;&#20917;\2015&#24180;&#24635;&#20915;&#31639;&#25209;&#22797;&#24773;&#20917;.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IB"/>
      <sheetName val="ML"/>
      <sheetName val="sheet1"/>
      <sheetName val="L01"/>
      <sheetName val="L02"/>
      <sheetName val="L03"/>
      <sheetName val="L04"/>
      <sheetName val="L05"/>
      <sheetName val="sheet2"/>
      <sheetName val="L06"/>
      <sheetName val="L07"/>
      <sheetName val="L08"/>
      <sheetName val="L09"/>
      <sheetName val="sheet3"/>
      <sheetName val="L10"/>
      <sheetName val="L11"/>
      <sheetName val="sheet4"/>
      <sheetName val="L12"/>
      <sheetName val="L13"/>
      <sheetName val="L14"/>
      <sheetName val="L15"/>
      <sheetName val="sheet5"/>
      <sheetName val="L16"/>
      <sheetName val="L17"/>
      <sheetName val="L18"/>
      <sheetName val="L19"/>
      <sheetName val="L20"/>
    </sheetNames>
    <sheetDataSet>
      <sheetData sheetId="0"/>
      <sheetData sheetId="1"/>
      <sheetData sheetId="2"/>
      <sheetData sheetId="3">
        <row r="5">
          <cell r="C5">
            <v>13593</v>
          </cell>
        </row>
      </sheetData>
      <sheetData sheetId="4">
        <row r="5">
          <cell r="C5">
            <v>26593</v>
          </cell>
        </row>
      </sheetData>
      <sheetData sheetId="5"/>
      <sheetData sheetId="6"/>
      <sheetData sheetId="7"/>
      <sheetData sheetId="8"/>
      <sheetData sheetId="9">
        <row r="6">
          <cell r="C6">
            <v>10191</v>
          </cell>
        </row>
        <row r="6">
          <cell r="O6">
            <v>10344</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814"/>
  <sheetViews>
    <sheetView workbookViewId="0">
      <selection activeCell="F17" sqref="F17"/>
    </sheetView>
  </sheetViews>
  <sheetFormatPr defaultColWidth="9.125" defaultRowHeight="13.5" outlineLevelCol="2"/>
  <cols>
    <col min="1" max="1" width="9.5" customWidth="1"/>
    <col min="2" max="2" width="59" style="38" customWidth="1"/>
    <col min="3" max="3" width="22.5" customWidth="1"/>
    <col min="4" max="256" width="9.125" customWidth="1"/>
    <col min="257" max="257" width="9.5" customWidth="1"/>
    <col min="258" max="258" width="59" customWidth="1"/>
    <col min="259" max="259" width="22.5" customWidth="1"/>
    <col min="260" max="512" width="9.125" customWidth="1"/>
    <col min="513" max="513" width="9.5" customWidth="1"/>
    <col min="514" max="514" width="59" customWidth="1"/>
    <col min="515" max="515" width="22.5" customWidth="1"/>
    <col min="516" max="768" width="9.125" customWidth="1"/>
    <col min="769" max="769" width="9.5" customWidth="1"/>
    <col min="770" max="770" width="59" customWidth="1"/>
    <col min="771" max="771" width="22.5" customWidth="1"/>
    <col min="772" max="1024" width="9.125" customWidth="1"/>
    <col min="1025" max="1025" width="9.5" customWidth="1"/>
    <col min="1026" max="1026" width="59" customWidth="1"/>
    <col min="1027" max="1027" width="22.5" customWidth="1"/>
    <col min="1028" max="1280" width="9.125" customWidth="1"/>
    <col min="1281" max="1281" width="9.5" customWidth="1"/>
    <col min="1282" max="1282" width="59" customWidth="1"/>
    <col min="1283" max="1283" width="22.5" customWidth="1"/>
    <col min="1284" max="1536" width="9.125" customWidth="1"/>
    <col min="1537" max="1537" width="9.5" customWidth="1"/>
    <col min="1538" max="1538" width="59" customWidth="1"/>
    <col min="1539" max="1539" width="22.5" customWidth="1"/>
    <col min="1540" max="1792" width="9.125" customWidth="1"/>
    <col min="1793" max="1793" width="9.5" customWidth="1"/>
    <col min="1794" max="1794" width="59" customWidth="1"/>
    <col min="1795" max="1795" width="22.5" customWidth="1"/>
    <col min="1796" max="2048" width="9.125" customWidth="1"/>
    <col min="2049" max="2049" width="9.5" customWidth="1"/>
    <col min="2050" max="2050" width="59" customWidth="1"/>
    <col min="2051" max="2051" width="22.5" customWidth="1"/>
    <col min="2052" max="2304" width="9.125" customWidth="1"/>
    <col min="2305" max="2305" width="9.5" customWidth="1"/>
    <col min="2306" max="2306" width="59" customWidth="1"/>
    <col min="2307" max="2307" width="22.5" customWidth="1"/>
    <col min="2308" max="2560" width="9.125" customWidth="1"/>
    <col min="2561" max="2561" width="9.5" customWidth="1"/>
    <col min="2562" max="2562" width="59" customWidth="1"/>
    <col min="2563" max="2563" width="22.5" customWidth="1"/>
    <col min="2564" max="2816" width="9.125" customWidth="1"/>
    <col min="2817" max="2817" width="9.5" customWidth="1"/>
    <col min="2818" max="2818" width="59" customWidth="1"/>
    <col min="2819" max="2819" width="22.5" customWidth="1"/>
    <col min="2820" max="3072" width="9.125" customWidth="1"/>
    <col min="3073" max="3073" width="9.5" customWidth="1"/>
    <col min="3074" max="3074" width="59" customWidth="1"/>
    <col min="3075" max="3075" width="22.5" customWidth="1"/>
    <col min="3076" max="3328" width="9.125" customWidth="1"/>
    <col min="3329" max="3329" width="9.5" customWidth="1"/>
    <col min="3330" max="3330" width="59" customWidth="1"/>
    <col min="3331" max="3331" width="22.5" customWidth="1"/>
    <col min="3332" max="3584" width="9.125" customWidth="1"/>
    <col min="3585" max="3585" width="9.5" customWidth="1"/>
    <col min="3586" max="3586" width="59" customWidth="1"/>
    <col min="3587" max="3587" width="22.5" customWidth="1"/>
    <col min="3588" max="3840" width="9.125" customWidth="1"/>
    <col min="3841" max="3841" width="9.5" customWidth="1"/>
    <col min="3842" max="3842" width="59" customWidth="1"/>
    <col min="3843" max="3843" width="22.5" customWidth="1"/>
    <col min="3844" max="4096" width="9.125" customWidth="1"/>
    <col min="4097" max="4097" width="9.5" customWidth="1"/>
    <col min="4098" max="4098" width="59" customWidth="1"/>
    <col min="4099" max="4099" width="22.5" customWidth="1"/>
    <col min="4100" max="4352" width="9.125" customWidth="1"/>
    <col min="4353" max="4353" width="9.5" customWidth="1"/>
    <col min="4354" max="4354" width="59" customWidth="1"/>
    <col min="4355" max="4355" width="22.5" customWidth="1"/>
    <col min="4356" max="4608" width="9.125" customWidth="1"/>
    <col min="4609" max="4609" width="9.5" customWidth="1"/>
    <col min="4610" max="4610" width="59" customWidth="1"/>
    <col min="4611" max="4611" width="22.5" customWidth="1"/>
    <col min="4612" max="4864" width="9.125" customWidth="1"/>
    <col min="4865" max="4865" width="9.5" customWidth="1"/>
    <col min="4866" max="4866" width="59" customWidth="1"/>
    <col min="4867" max="4867" width="22.5" customWidth="1"/>
    <col min="4868" max="5120" width="9.125" customWidth="1"/>
    <col min="5121" max="5121" width="9.5" customWidth="1"/>
    <col min="5122" max="5122" width="59" customWidth="1"/>
    <col min="5123" max="5123" width="22.5" customWidth="1"/>
    <col min="5124" max="5376" width="9.125" customWidth="1"/>
    <col min="5377" max="5377" width="9.5" customWidth="1"/>
    <col min="5378" max="5378" width="59" customWidth="1"/>
    <col min="5379" max="5379" width="22.5" customWidth="1"/>
    <col min="5380" max="5632" width="9.125" customWidth="1"/>
    <col min="5633" max="5633" width="9.5" customWidth="1"/>
    <col min="5634" max="5634" width="59" customWidth="1"/>
    <col min="5635" max="5635" width="22.5" customWidth="1"/>
    <col min="5636" max="5888" width="9.125" customWidth="1"/>
    <col min="5889" max="5889" width="9.5" customWidth="1"/>
    <col min="5890" max="5890" width="59" customWidth="1"/>
    <col min="5891" max="5891" width="22.5" customWidth="1"/>
    <col min="5892" max="6144" width="9.125" customWidth="1"/>
    <col min="6145" max="6145" width="9.5" customWidth="1"/>
    <col min="6146" max="6146" width="59" customWidth="1"/>
    <col min="6147" max="6147" width="22.5" customWidth="1"/>
    <col min="6148" max="6400" width="9.125" customWidth="1"/>
    <col min="6401" max="6401" width="9.5" customWidth="1"/>
    <col min="6402" max="6402" width="59" customWidth="1"/>
    <col min="6403" max="6403" width="22.5" customWidth="1"/>
    <col min="6404" max="6656" width="9.125" customWidth="1"/>
    <col min="6657" max="6657" width="9.5" customWidth="1"/>
    <col min="6658" max="6658" width="59" customWidth="1"/>
    <col min="6659" max="6659" width="22.5" customWidth="1"/>
    <col min="6660" max="6912" width="9.125" customWidth="1"/>
    <col min="6913" max="6913" width="9.5" customWidth="1"/>
    <col min="6914" max="6914" width="59" customWidth="1"/>
    <col min="6915" max="6915" width="22.5" customWidth="1"/>
    <col min="6916" max="7168" width="9.125" customWidth="1"/>
    <col min="7169" max="7169" width="9.5" customWidth="1"/>
    <col min="7170" max="7170" width="59" customWidth="1"/>
    <col min="7171" max="7171" width="22.5" customWidth="1"/>
    <col min="7172" max="7424" width="9.125" customWidth="1"/>
    <col min="7425" max="7425" width="9.5" customWidth="1"/>
    <col min="7426" max="7426" width="59" customWidth="1"/>
    <col min="7427" max="7427" width="22.5" customWidth="1"/>
    <col min="7428" max="7680" width="9.125" customWidth="1"/>
    <col min="7681" max="7681" width="9.5" customWidth="1"/>
    <col min="7682" max="7682" width="59" customWidth="1"/>
    <col min="7683" max="7683" width="22.5" customWidth="1"/>
    <col min="7684" max="7936" width="9.125" customWidth="1"/>
    <col min="7937" max="7937" width="9.5" customWidth="1"/>
    <col min="7938" max="7938" width="59" customWidth="1"/>
    <col min="7939" max="7939" width="22.5" customWidth="1"/>
    <col min="7940" max="8192" width="9.125" customWidth="1"/>
    <col min="8193" max="8193" width="9.5" customWidth="1"/>
    <col min="8194" max="8194" width="59" customWidth="1"/>
    <col min="8195" max="8195" width="22.5" customWidth="1"/>
    <col min="8196" max="8448" width="9.125" customWidth="1"/>
    <col min="8449" max="8449" width="9.5" customWidth="1"/>
    <col min="8450" max="8450" width="59" customWidth="1"/>
    <col min="8451" max="8451" width="22.5" customWidth="1"/>
    <col min="8452" max="8704" width="9.125" customWidth="1"/>
    <col min="8705" max="8705" width="9.5" customWidth="1"/>
    <col min="8706" max="8706" width="59" customWidth="1"/>
    <col min="8707" max="8707" width="22.5" customWidth="1"/>
    <col min="8708" max="8960" width="9.125" customWidth="1"/>
    <col min="8961" max="8961" width="9.5" customWidth="1"/>
    <col min="8962" max="8962" width="59" customWidth="1"/>
    <col min="8963" max="8963" width="22.5" customWidth="1"/>
    <col min="8964" max="9216" width="9.125" customWidth="1"/>
    <col min="9217" max="9217" width="9.5" customWidth="1"/>
    <col min="9218" max="9218" width="59" customWidth="1"/>
    <col min="9219" max="9219" width="22.5" customWidth="1"/>
    <col min="9220" max="9472" width="9.125" customWidth="1"/>
    <col min="9473" max="9473" width="9.5" customWidth="1"/>
    <col min="9474" max="9474" width="59" customWidth="1"/>
    <col min="9475" max="9475" width="22.5" customWidth="1"/>
    <col min="9476" max="9728" width="9.125" customWidth="1"/>
    <col min="9729" max="9729" width="9.5" customWidth="1"/>
    <col min="9730" max="9730" width="59" customWidth="1"/>
    <col min="9731" max="9731" width="22.5" customWidth="1"/>
    <col min="9732" max="9984" width="9.125" customWidth="1"/>
    <col min="9985" max="9985" width="9.5" customWidth="1"/>
    <col min="9986" max="9986" width="59" customWidth="1"/>
    <col min="9987" max="9987" width="22.5" customWidth="1"/>
    <col min="9988" max="10240" width="9.125" customWidth="1"/>
    <col min="10241" max="10241" width="9.5" customWidth="1"/>
    <col min="10242" max="10242" width="59" customWidth="1"/>
    <col min="10243" max="10243" width="22.5" customWidth="1"/>
    <col min="10244" max="10496" width="9.125" customWidth="1"/>
    <col min="10497" max="10497" width="9.5" customWidth="1"/>
    <col min="10498" max="10498" width="59" customWidth="1"/>
    <col min="10499" max="10499" width="22.5" customWidth="1"/>
    <col min="10500" max="10752" width="9.125" customWidth="1"/>
    <col min="10753" max="10753" width="9.5" customWidth="1"/>
    <col min="10754" max="10754" width="59" customWidth="1"/>
    <col min="10755" max="10755" width="22.5" customWidth="1"/>
    <col min="10756" max="11008" width="9.125" customWidth="1"/>
    <col min="11009" max="11009" width="9.5" customWidth="1"/>
    <col min="11010" max="11010" width="59" customWidth="1"/>
    <col min="11011" max="11011" width="22.5" customWidth="1"/>
    <col min="11012" max="11264" width="9.125" customWidth="1"/>
    <col min="11265" max="11265" width="9.5" customWidth="1"/>
    <col min="11266" max="11266" width="59" customWidth="1"/>
    <col min="11267" max="11267" width="22.5" customWidth="1"/>
    <col min="11268" max="11520" width="9.125" customWidth="1"/>
    <col min="11521" max="11521" width="9.5" customWidth="1"/>
    <col min="11522" max="11522" width="59" customWidth="1"/>
    <col min="11523" max="11523" width="22.5" customWidth="1"/>
    <col min="11524" max="11776" width="9.125" customWidth="1"/>
    <col min="11777" max="11777" width="9.5" customWidth="1"/>
    <col min="11778" max="11778" width="59" customWidth="1"/>
    <col min="11779" max="11779" width="22.5" customWidth="1"/>
    <col min="11780" max="12032" width="9.125" customWidth="1"/>
    <col min="12033" max="12033" width="9.5" customWidth="1"/>
    <col min="12034" max="12034" width="59" customWidth="1"/>
    <col min="12035" max="12035" width="22.5" customWidth="1"/>
    <col min="12036" max="12288" width="9.125" customWidth="1"/>
    <col min="12289" max="12289" width="9.5" customWidth="1"/>
    <col min="12290" max="12290" width="59" customWidth="1"/>
    <col min="12291" max="12291" width="22.5" customWidth="1"/>
    <col min="12292" max="12544" width="9.125" customWidth="1"/>
    <col min="12545" max="12545" width="9.5" customWidth="1"/>
    <col min="12546" max="12546" width="59" customWidth="1"/>
    <col min="12547" max="12547" width="22.5" customWidth="1"/>
    <col min="12548" max="12800" width="9.125" customWidth="1"/>
    <col min="12801" max="12801" width="9.5" customWidth="1"/>
    <col min="12802" max="12802" width="59" customWidth="1"/>
    <col min="12803" max="12803" width="22.5" customWidth="1"/>
    <col min="12804" max="13056" width="9.125" customWidth="1"/>
    <col min="13057" max="13057" width="9.5" customWidth="1"/>
    <col min="13058" max="13058" width="59" customWidth="1"/>
    <col min="13059" max="13059" width="22.5" customWidth="1"/>
    <col min="13060" max="13312" width="9.125" customWidth="1"/>
    <col min="13313" max="13313" width="9.5" customWidth="1"/>
    <col min="13314" max="13314" width="59" customWidth="1"/>
    <col min="13315" max="13315" width="22.5" customWidth="1"/>
    <col min="13316" max="13568" width="9.125" customWidth="1"/>
    <col min="13569" max="13569" width="9.5" customWidth="1"/>
    <col min="13570" max="13570" width="59" customWidth="1"/>
    <col min="13571" max="13571" width="22.5" customWidth="1"/>
    <col min="13572" max="13824" width="9.125" customWidth="1"/>
    <col min="13825" max="13825" width="9.5" customWidth="1"/>
    <col min="13826" max="13826" width="59" customWidth="1"/>
    <col min="13827" max="13827" width="22.5" customWidth="1"/>
    <col min="13828" max="14080" width="9.125" customWidth="1"/>
    <col min="14081" max="14081" width="9.5" customWidth="1"/>
    <col min="14082" max="14082" width="59" customWidth="1"/>
    <col min="14083" max="14083" width="22.5" customWidth="1"/>
    <col min="14084" max="14336" width="9.125" customWidth="1"/>
    <col min="14337" max="14337" width="9.5" customWidth="1"/>
    <col min="14338" max="14338" width="59" customWidth="1"/>
    <col min="14339" max="14339" width="22.5" customWidth="1"/>
    <col min="14340" max="14592" width="9.125" customWidth="1"/>
    <col min="14593" max="14593" width="9.5" customWidth="1"/>
    <col min="14594" max="14594" width="59" customWidth="1"/>
    <col min="14595" max="14595" width="22.5" customWidth="1"/>
    <col min="14596" max="14848" width="9.125" customWidth="1"/>
    <col min="14849" max="14849" width="9.5" customWidth="1"/>
    <col min="14850" max="14850" width="59" customWidth="1"/>
    <col min="14851" max="14851" width="22.5" customWidth="1"/>
    <col min="14852" max="15104" width="9.125" customWidth="1"/>
    <col min="15105" max="15105" width="9.5" customWidth="1"/>
    <col min="15106" max="15106" width="59" customWidth="1"/>
    <col min="15107" max="15107" width="22.5" customWidth="1"/>
    <col min="15108" max="15360" width="9.125" customWidth="1"/>
    <col min="15361" max="15361" width="9.5" customWidth="1"/>
    <col min="15362" max="15362" width="59" customWidth="1"/>
    <col min="15363" max="15363" width="22.5" customWidth="1"/>
    <col min="15364" max="15616" width="9.125" customWidth="1"/>
    <col min="15617" max="15617" width="9.5" customWidth="1"/>
    <col min="15618" max="15618" width="59" customWidth="1"/>
    <col min="15619" max="15619" width="22.5" customWidth="1"/>
    <col min="15620" max="15872" width="9.125" customWidth="1"/>
    <col min="15873" max="15873" width="9.5" customWidth="1"/>
    <col min="15874" max="15874" width="59" customWidth="1"/>
    <col min="15875" max="15875" width="22.5" customWidth="1"/>
    <col min="15876" max="16128" width="9.125" customWidth="1"/>
    <col min="16129" max="16129" width="9.5" customWidth="1"/>
    <col min="16130" max="16130" width="59" customWidth="1"/>
    <col min="16131" max="16131" width="22.5" customWidth="1"/>
    <col min="16132" max="16384" width="9.125" customWidth="1"/>
  </cols>
  <sheetData>
    <row r="1" ht="33.95" customHeight="1" spans="1:3">
      <c r="A1" s="1" t="s">
        <v>0</v>
      </c>
      <c r="B1" s="1"/>
      <c r="C1" s="1"/>
    </row>
    <row r="2" ht="17.1" customHeight="1" spans="1:3">
      <c r="A2" s="2" t="s">
        <v>1</v>
      </c>
      <c r="B2" s="2"/>
      <c r="C2" s="2"/>
    </row>
    <row r="3" ht="17.1" customHeight="1" spans="1:3">
      <c r="A3" s="2" t="s">
        <v>2</v>
      </c>
      <c r="B3" s="2"/>
      <c r="C3" s="2"/>
    </row>
    <row r="4" ht="16.9" customHeight="1" spans="1:3">
      <c r="A4" s="10" t="s">
        <v>3</v>
      </c>
      <c r="B4" s="10" t="s">
        <v>4</v>
      </c>
      <c r="C4" s="22" t="s">
        <v>5</v>
      </c>
    </row>
    <row r="5" ht="16.9" customHeight="1" spans="1:3">
      <c r="A5" s="10"/>
      <c r="B5" s="98" t="s">
        <v>6</v>
      </c>
      <c r="C5" s="11">
        <f>SUM(C6,C350)</f>
        <v>13593</v>
      </c>
    </row>
    <row r="6" ht="16.9" customHeight="1" spans="1:3">
      <c r="A6" s="45">
        <v>101</v>
      </c>
      <c r="B6" s="86" t="s">
        <v>7</v>
      </c>
      <c r="C6" s="76">
        <f>C7+C45+C65+C78+C199+C262+C268+C272+C286+C295+C301+C310+C319+C322+C325+C328+C339+C343+C346+C349</f>
        <v>10604</v>
      </c>
    </row>
    <row r="7" ht="16.9" customHeight="1" spans="1:3">
      <c r="A7" s="45">
        <v>10101</v>
      </c>
      <c r="B7" s="86" t="s">
        <v>8</v>
      </c>
      <c r="C7" s="82">
        <f>SUM(C8,C29,C33,C36,C42)</f>
        <v>1055</v>
      </c>
    </row>
    <row r="8" ht="16.9" customHeight="1" spans="1:3">
      <c r="A8" s="45">
        <v>1010101</v>
      </c>
      <c r="B8" s="86" t="s">
        <v>9</v>
      </c>
      <c r="C8" s="11">
        <f>SUM(C9:C28)</f>
        <v>960</v>
      </c>
    </row>
    <row r="9" ht="16.9" customHeight="1" spans="1:3">
      <c r="A9" s="45">
        <v>101010101</v>
      </c>
      <c r="B9" s="99" t="s">
        <v>10</v>
      </c>
      <c r="C9" s="28">
        <v>85</v>
      </c>
    </row>
    <row r="10" ht="16.9" customHeight="1" spans="1:3">
      <c r="A10" s="45">
        <v>101010102</v>
      </c>
      <c r="B10" s="99" t="s">
        <v>11</v>
      </c>
      <c r="C10" s="28">
        <v>0</v>
      </c>
    </row>
    <row r="11" ht="16.9" customHeight="1" spans="1:3">
      <c r="A11" s="45">
        <v>101010103</v>
      </c>
      <c r="B11" s="99" t="s">
        <v>12</v>
      </c>
      <c r="C11" s="28">
        <v>0</v>
      </c>
    </row>
    <row r="12" ht="16.9" customHeight="1" spans="1:3">
      <c r="A12" s="45">
        <v>101010104</v>
      </c>
      <c r="B12" s="99" t="s">
        <v>13</v>
      </c>
      <c r="C12" s="28">
        <v>0</v>
      </c>
    </row>
    <row r="13" ht="16.9" customHeight="1" spans="1:3">
      <c r="A13" s="45">
        <v>101010105</v>
      </c>
      <c r="B13" s="99" t="s">
        <v>14</v>
      </c>
      <c r="C13" s="28">
        <v>67</v>
      </c>
    </row>
    <row r="14" ht="16.9" customHeight="1" spans="1:3">
      <c r="A14" s="45">
        <v>101010106</v>
      </c>
      <c r="B14" s="99" t="s">
        <v>15</v>
      </c>
      <c r="C14" s="28">
        <v>359</v>
      </c>
    </row>
    <row r="15" ht="16.9" customHeight="1" spans="1:3">
      <c r="A15" s="45">
        <v>101010119</v>
      </c>
      <c r="B15" s="99" t="s">
        <v>16</v>
      </c>
      <c r="C15" s="28">
        <v>35</v>
      </c>
    </row>
    <row r="16" ht="16.9" customHeight="1" spans="1:3">
      <c r="A16" s="45">
        <v>101010120</v>
      </c>
      <c r="B16" s="99" t="s">
        <v>17</v>
      </c>
      <c r="C16" s="28">
        <v>0</v>
      </c>
    </row>
    <row r="17" ht="16.9" customHeight="1" spans="1:3">
      <c r="A17" s="45">
        <v>101010121</v>
      </c>
      <c r="B17" s="99" t="s">
        <v>18</v>
      </c>
      <c r="C17" s="28">
        <v>0</v>
      </c>
    </row>
    <row r="18" ht="16.9" customHeight="1" spans="1:3">
      <c r="A18" s="45">
        <v>101010122</v>
      </c>
      <c r="B18" s="99" t="s">
        <v>19</v>
      </c>
      <c r="C18" s="28">
        <v>0</v>
      </c>
    </row>
    <row r="19" ht="16.9" customHeight="1" spans="1:3">
      <c r="A19" s="45">
        <v>101010125</v>
      </c>
      <c r="B19" s="99" t="s">
        <v>20</v>
      </c>
      <c r="C19" s="28">
        <v>0</v>
      </c>
    </row>
    <row r="20" ht="16.9" customHeight="1" spans="1:3">
      <c r="A20" s="45">
        <v>101010126</v>
      </c>
      <c r="B20" s="99" t="s">
        <v>21</v>
      </c>
      <c r="C20" s="28">
        <v>0</v>
      </c>
    </row>
    <row r="21" ht="17.1" customHeight="1" spans="1:3">
      <c r="A21" s="45">
        <v>101010127</v>
      </c>
      <c r="B21" s="99" t="s">
        <v>22</v>
      </c>
      <c r="C21" s="28">
        <v>0</v>
      </c>
    </row>
    <row r="22" ht="17.1" customHeight="1" spans="1:3">
      <c r="A22" s="45">
        <v>101010128</v>
      </c>
      <c r="B22" s="99" t="s">
        <v>23</v>
      </c>
      <c r="C22" s="28">
        <v>0</v>
      </c>
    </row>
    <row r="23" ht="17.1" customHeight="1" spans="1:3">
      <c r="A23" s="45">
        <v>101010129</v>
      </c>
      <c r="B23" s="99" t="s">
        <v>24</v>
      </c>
      <c r="C23" s="28">
        <v>-9</v>
      </c>
    </row>
    <row r="24" ht="17.1" customHeight="1" spans="1:3">
      <c r="A24" s="45">
        <v>101010130</v>
      </c>
      <c r="B24" s="99" t="s">
        <v>25</v>
      </c>
      <c r="C24" s="28">
        <v>0</v>
      </c>
    </row>
    <row r="25" ht="16.9" customHeight="1" spans="1:3">
      <c r="A25" s="45">
        <v>101010150</v>
      </c>
      <c r="B25" s="99" t="s">
        <v>26</v>
      </c>
      <c r="C25" s="28">
        <v>0</v>
      </c>
    </row>
    <row r="26" ht="16.9" customHeight="1" spans="1:3">
      <c r="A26" s="45">
        <v>101010151</v>
      </c>
      <c r="B26" s="99" t="s">
        <v>27</v>
      </c>
      <c r="C26" s="28">
        <v>423</v>
      </c>
    </row>
    <row r="27" ht="16.9" customHeight="1" spans="1:3">
      <c r="A27" s="45">
        <v>101010152</v>
      </c>
      <c r="B27" s="99" t="s">
        <v>28</v>
      </c>
      <c r="C27" s="28">
        <v>0</v>
      </c>
    </row>
    <row r="28" ht="16.9" customHeight="1" spans="1:3">
      <c r="A28" s="45">
        <v>101010153</v>
      </c>
      <c r="B28" s="99" t="s">
        <v>29</v>
      </c>
      <c r="C28" s="28">
        <v>0</v>
      </c>
    </row>
    <row r="29" ht="16.9" customHeight="1" spans="1:3">
      <c r="A29" s="45">
        <v>1010102</v>
      </c>
      <c r="B29" s="86" t="s">
        <v>30</v>
      </c>
      <c r="C29" s="11">
        <f>SUM(C30:C32)</f>
        <v>0</v>
      </c>
    </row>
    <row r="30" ht="16.9" customHeight="1" spans="1:3">
      <c r="A30" s="45">
        <v>101010201</v>
      </c>
      <c r="B30" s="99" t="s">
        <v>31</v>
      </c>
      <c r="C30" s="28">
        <v>0</v>
      </c>
    </row>
    <row r="31" ht="16.9" customHeight="1" spans="1:3">
      <c r="A31" s="45">
        <v>101010220</v>
      </c>
      <c r="B31" s="99" t="s">
        <v>32</v>
      </c>
      <c r="C31" s="28">
        <v>0</v>
      </c>
    </row>
    <row r="32" ht="16.9" customHeight="1" spans="1:3">
      <c r="A32" s="45">
        <v>101010221</v>
      </c>
      <c r="B32" s="99" t="s">
        <v>33</v>
      </c>
      <c r="C32" s="28">
        <v>0</v>
      </c>
    </row>
    <row r="33" ht="16.9" customHeight="1" spans="1:3">
      <c r="A33" s="45">
        <v>1010103</v>
      </c>
      <c r="B33" s="86" t="s">
        <v>34</v>
      </c>
      <c r="C33" s="11">
        <f>C34+C35</f>
        <v>0</v>
      </c>
    </row>
    <row r="34" ht="16.9" customHeight="1" spans="1:3">
      <c r="A34" s="45">
        <v>101010301</v>
      </c>
      <c r="B34" s="99" t="s">
        <v>35</v>
      </c>
      <c r="C34" s="28">
        <v>0</v>
      </c>
    </row>
    <row r="35" ht="16.9" customHeight="1" spans="1:3">
      <c r="A35" s="45">
        <v>101010302</v>
      </c>
      <c r="B35" s="99" t="s">
        <v>36</v>
      </c>
      <c r="C35" s="28">
        <v>0</v>
      </c>
    </row>
    <row r="36" ht="16.9" customHeight="1" spans="1:3">
      <c r="A36" s="45">
        <v>1010104</v>
      </c>
      <c r="B36" s="86" t="s">
        <v>37</v>
      </c>
      <c r="C36" s="11">
        <f>SUM(C37:C41)</f>
        <v>95</v>
      </c>
    </row>
    <row r="37" ht="16.9" customHeight="1" spans="1:3">
      <c r="A37" s="45">
        <v>101010401</v>
      </c>
      <c r="B37" s="99" t="s">
        <v>38</v>
      </c>
      <c r="C37" s="28">
        <v>95</v>
      </c>
    </row>
    <row r="38" ht="16.9" customHeight="1" spans="1:3">
      <c r="A38" s="45">
        <v>101010402</v>
      </c>
      <c r="B38" s="99" t="s">
        <v>39</v>
      </c>
      <c r="C38" s="28">
        <v>0</v>
      </c>
    </row>
    <row r="39" ht="16.9" customHeight="1" spans="1:3">
      <c r="A39" s="45">
        <v>101010420</v>
      </c>
      <c r="B39" s="99" t="s">
        <v>40</v>
      </c>
      <c r="C39" s="28">
        <v>0</v>
      </c>
    </row>
    <row r="40" ht="16.9" customHeight="1" spans="1:3">
      <c r="A40" s="45">
        <v>101010429</v>
      </c>
      <c r="B40" s="99" t="s">
        <v>41</v>
      </c>
      <c r="C40" s="28">
        <v>0</v>
      </c>
    </row>
    <row r="41" ht="17.1" customHeight="1" spans="1:3">
      <c r="A41" s="45">
        <v>101010461</v>
      </c>
      <c r="B41" s="99" t="s">
        <v>42</v>
      </c>
      <c r="C41" s="28">
        <v>0</v>
      </c>
    </row>
    <row r="42" ht="16.9" customHeight="1" spans="1:3">
      <c r="A42" s="45">
        <v>1010105</v>
      </c>
      <c r="B42" s="86" t="s">
        <v>43</v>
      </c>
      <c r="C42" s="11">
        <f>SUM(C43:C44)</f>
        <v>0</v>
      </c>
    </row>
    <row r="43" ht="16.9" customHeight="1" spans="1:3">
      <c r="A43" s="45">
        <v>101010501</v>
      </c>
      <c r="B43" s="99" t="s">
        <v>44</v>
      </c>
      <c r="C43" s="28">
        <v>0</v>
      </c>
    </row>
    <row r="44" ht="16.9" customHeight="1" spans="1:3">
      <c r="A44" s="45">
        <v>101010502</v>
      </c>
      <c r="B44" s="99" t="s">
        <v>45</v>
      </c>
      <c r="C44" s="28">
        <v>0</v>
      </c>
    </row>
    <row r="45" ht="16.9" customHeight="1" spans="1:3">
      <c r="A45" s="45">
        <v>10102</v>
      </c>
      <c r="B45" s="86" t="s">
        <v>46</v>
      </c>
      <c r="C45" s="11">
        <f>SUM(C46,C58,C64)</f>
        <v>0</v>
      </c>
    </row>
    <row r="46" ht="16.9" customHeight="1" spans="1:3">
      <c r="A46" s="45">
        <v>1010201</v>
      </c>
      <c r="B46" s="86" t="s">
        <v>47</v>
      </c>
      <c r="C46" s="11">
        <f>SUM(C47:C57)</f>
        <v>0</v>
      </c>
    </row>
    <row r="47" ht="16.9" customHeight="1" spans="1:3">
      <c r="A47" s="45">
        <v>101020101</v>
      </c>
      <c r="B47" s="99" t="s">
        <v>48</v>
      </c>
      <c r="C47" s="28">
        <v>0</v>
      </c>
    </row>
    <row r="48" ht="16.9" customHeight="1" spans="1:3">
      <c r="A48" s="45">
        <v>101020102</v>
      </c>
      <c r="B48" s="99" t="s">
        <v>49</v>
      </c>
      <c r="C48" s="28">
        <v>0</v>
      </c>
    </row>
    <row r="49" ht="16.9" customHeight="1" spans="1:3">
      <c r="A49" s="45">
        <v>101020103</v>
      </c>
      <c r="B49" s="99" t="s">
        <v>50</v>
      </c>
      <c r="C49" s="28">
        <v>0</v>
      </c>
    </row>
    <row r="50" ht="16.9" customHeight="1" spans="1:3">
      <c r="A50" s="45">
        <v>101020104</v>
      </c>
      <c r="B50" s="99" t="s">
        <v>51</v>
      </c>
      <c r="C50" s="28">
        <v>0</v>
      </c>
    </row>
    <row r="51" ht="16.9" customHeight="1" spans="1:3">
      <c r="A51" s="45">
        <v>101020105</v>
      </c>
      <c r="B51" s="99" t="s">
        <v>52</v>
      </c>
      <c r="C51" s="28">
        <v>0</v>
      </c>
    </row>
    <row r="52" ht="16.9" customHeight="1" spans="1:3">
      <c r="A52" s="45">
        <v>101020106</v>
      </c>
      <c r="B52" s="99" t="s">
        <v>53</v>
      </c>
      <c r="C52" s="28">
        <v>0</v>
      </c>
    </row>
    <row r="53" ht="16.9" customHeight="1" spans="1:3">
      <c r="A53" s="45">
        <v>101020107</v>
      </c>
      <c r="B53" s="99" t="s">
        <v>54</v>
      </c>
      <c r="C53" s="28">
        <v>0</v>
      </c>
    </row>
    <row r="54" ht="16.9" customHeight="1" spans="1:3">
      <c r="A54" s="45">
        <v>101020119</v>
      </c>
      <c r="B54" s="99" t="s">
        <v>55</v>
      </c>
      <c r="C54" s="28">
        <v>0</v>
      </c>
    </row>
    <row r="55" ht="16.9" customHeight="1" spans="1:3">
      <c r="A55" s="45">
        <v>101020120</v>
      </c>
      <c r="B55" s="99" t="s">
        <v>56</v>
      </c>
      <c r="C55" s="28">
        <v>0</v>
      </c>
    </row>
    <row r="56" ht="16.9" customHeight="1" spans="1:3">
      <c r="A56" s="45">
        <v>101020121</v>
      </c>
      <c r="B56" s="99" t="s">
        <v>57</v>
      </c>
      <c r="C56" s="28">
        <v>0</v>
      </c>
    </row>
    <row r="57" ht="16.9" customHeight="1" spans="1:3">
      <c r="A57" s="45">
        <v>101020129</v>
      </c>
      <c r="B57" s="99" t="s">
        <v>58</v>
      </c>
      <c r="C57" s="28">
        <v>0</v>
      </c>
    </row>
    <row r="58" ht="16.9" customHeight="1" spans="1:3">
      <c r="A58" s="45">
        <v>1010202</v>
      </c>
      <c r="B58" s="86" t="s">
        <v>59</v>
      </c>
      <c r="C58" s="11">
        <f>SUM(C59:C63)</f>
        <v>0</v>
      </c>
    </row>
    <row r="59" ht="16.9" customHeight="1" spans="1:3">
      <c r="A59" s="45">
        <v>101020202</v>
      </c>
      <c r="B59" s="99" t="s">
        <v>60</v>
      </c>
      <c r="C59" s="28">
        <v>0</v>
      </c>
    </row>
    <row r="60" ht="16.9" customHeight="1" spans="1:3">
      <c r="A60" s="45">
        <v>101020209</v>
      </c>
      <c r="B60" s="99" t="s">
        <v>61</v>
      </c>
      <c r="C60" s="28">
        <v>0</v>
      </c>
    </row>
    <row r="61" ht="16.9" customHeight="1" spans="1:3">
      <c r="A61" s="45">
        <v>101020220</v>
      </c>
      <c r="B61" s="99" t="s">
        <v>62</v>
      </c>
      <c r="C61" s="28">
        <v>0</v>
      </c>
    </row>
    <row r="62" ht="16.9" customHeight="1" spans="1:3">
      <c r="A62" s="45">
        <v>101020221</v>
      </c>
      <c r="B62" s="99" t="s">
        <v>63</v>
      </c>
      <c r="C62" s="28">
        <v>0</v>
      </c>
    </row>
    <row r="63" ht="16.9" customHeight="1" spans="1:3">
      <c r="A63" s="45">
        <v>101020229</v>
      </c>
      <c r="B63" s="99" t="s">
        <v>64</v>
      </c>
      <c r="C63" s="28">
        <v>0</v>
      </c>
    </row>
    <row r="64" ht="16.9" customHeight="1" spans="1:3">
      <c r="A64" s="45">
        <v>1010203</v>
      </c>
      <c r="B64" s="86" t="s">
        <v>65</v>
      </c>
      <c r="C64" s="28">
        <v>0</v>
      </c>
    </row>
    <row r="65" ht="16.9" customHeight="1" spans="1:3">
      <c r="A65" s="45">
        <v>10103</v>
      </c>
      <c r="B65" s="86" t="s">
        <v>66</v>
      </c>
      <c r="C65" s="11">
        <f>SUM(C66,C69:C70,C73:C77)</f>
        <v>3263</v>
      </c>
    </row>
    <row r="66" ht="16.9" customHeight="1" spans="1:3">
      <c r="A66" s="45">
        <v>1010301</v>
      </c>
      <c r="B66" s="86" t="s">
        <v>67</v>
      </c>
      <c r="C66" s="11">
        <f>SUM(C67,C68)</f>
        <v>0</v>
      </c>
    </row>
    <row r="67" ht="16.9" customHeight="1" spans="1:3">
      <c r="A67" s="45">
        <v>101030101</v>
      </c>
      <c r="B67" s="99" t="s">
        <v>68</v>
      </c>
      <c r="C67" s="28">
        <v>0</v>
      </c>
    </row>
    <row r="68" ht="16.9" customHeight="1" spans="1:3">
      <c r="A68" s="45">
        <v>101030102</v>
      </c>
      <c r="B68" s="99" t="s">
        <v>69</v>
      </c>
      <c r="C68" s="28">
        <v>0</v>
      </c>
    </row>
    <row r="69" ht="17.25" customHeight="1" spans="1:3">
      <c r="A69" s="45">
        <v>1010302</v>
      </c>
      <c r="B69" s="86" t="s">
        <v>70</v>
      </c>
      <c r="C69" s="28">
        <v>0</v>
      </c>
    </row>
    <row r="70" ht="17.25" customHeight="1" spans="1:3">
      <c r="A70" s="45">
        <v>1010303</v>
      </c>
      <c r="B70" s="86" t="s">
        <v>71</v>
      </c>
      <c r="C70" s="11">
        <f>SUM(C71:C72)</f>
        <v>526</v>
      </c>
    </row>
    <row r="71" ht="17.25" customHeight="1" spans="1:3">
      <c r="A71" s="45">
        <v>101030301</v>
      </c>
      <c r="B71" s="99" t="s">
        <v>72</v>
      </c>
      <c r="C71" s="28">
        <v>221</v>
      </c>
    </row>
    <row r="72" ht="17.25" customHeight="1" spans="1:3">
      <c r="A72" s="45">
        <v>101030399</v>
      </c>
      <c r="B72" s="99" t="s">
        <v>73</v>
      </c>
      <c r="C72" s="28">
        <v>305</v>
      </c>
    </row>
    <row r="73" ht="17.25" customHeight="1" spans="1:3">
      <c r="A73" s="45">
        <v>1010304</v>
      </c>
      <c r="B73" s="86" t="s">
        <v>74</v>
      </c>
      <c r="C73" s="28">
        <v>2737</v>
      </c>
    </row>
    <row r="74" ht="17.1" customHeight="1" spans="1:3">
      <c r="A74" s="45">
        <v>1010305</v>
      </c>
      <c r="B74" s="86" t="s">
        <v>75</v>
      </c>
      <c r="C74" s="28">
        <v>0</v>
      </c>
    </row>
    <row r="75" ht="17.1" customHeight="1" spans="1:3">
      <c r="A75" s="45">
        <v>1010306</v>
      </c>
      <c r="B75" s="86" t="s">
        <v>76</v>
      </c>
      <c r="C75" s="28">
        <v>0</v>
      </c>
    </row>
    <row r="76" ht="17.25" customHeight="1" spans="1:3">
      <c r="A76" s="45">
        <v>1010320</v>
      </c>
      <c r="B76" s="86" t="s">
        <v>77</v>
      </c>
      <c r="C76" s="28">
        <v>0</v>
      </c>
    </row>
    <row r="77" ht="17.25" customHeight="1" spans="1:3">
      <c r="A77" s="45">
        <v>1010329</v>
      </c>
      <c r="B77" s="86" t="s">
        <v>78</v>
      </c>
      <c r="C77" s="28">
        <v>0</v>
      </c>
    </row>
    <row r="78" ht="16.9" customHeight="1" spans="1:3">
      <c r="A78" s="45">
        <v>10104</v>
      </c>
      <c r="B78" s="86" t="s">
        <v>79</v>
      </c>
      <c r="C78" s="11">
        <f>SUM(C79:C95,C99:C104,C108,C113:C114,C118:C124,C139:C140,C143:C145,C150,C155,C160,C165,C170,C175,C180,C185,C190,C195)</f>
        <v>416</v>
      </c>
    </row>
    <row r="79" ht="16.9" customHeight="1" spans="1:3">
      <c r="A79" s="45">
        <v>1010401</v>
      </c>
      <c r="B79" s="86" t="s">
        <v>80</v>
      </c>
      <c r="C79" s="28">
        <v>0</v>
      </c>
    </row>
    <row r="80" ht="16.9" customHeight="1" spans="1:3">
      <c r="A80" s="45">
        <v>1010402</v>
      </c>
      <c r="B80" s="86" t="s">
        <v>81</v>
      </c>
      <c r="C80" s="28">
        <v>0</v>
      </c>
    </row>
    <row r="81" ht="16.9" customHeight="1" spans="1:3">
      <c r="A81" s="45">
        <v>1010403</v>
      </c>
      <c r="B81" s="86" t="s">
        <v>82</v>
      </c>
      <c r="C81" s="28">
        <v>0</v>
      </c>
    </row>
    <row r="82" ht="16.9" customHeight="1" spans="1:3">
      <c r="A82" s="45">
        <v>1010404</v>
      </c>
      <c r="B82" s="86" t="s">
        <v>83</v>
      </c>
      <c r="C82" s="28">
        <v>0</v>
      </c>
    </row>
    <row r="83" ht="16.9" customHeight="1" spans="1:3">
      <c r="A83" s="45">
        <v>1010405</v>
      </c>
      <c r="B83" s="86" t="s">
        <v>84</v>
      </c>
      <c r="C83" s="28">
        <v>0</v>
      </c>
    </row>
    <row r="84" ht="16.9" customHeight="1" spans="1:3">
      <c r="A84" s="45">
        <v>1010406</v>
      </c>
      <c r="B84" s="86" t="s">
        <v>85</v>
      </c>
      <c r="C84" s="28">
        <v>0</v>
      </c>
    </row>
    <row r="85" ht="16.9" customHeight="1" spans="1:3">
      <c r="A85" s="45">
        <v>1010407</v>
      </c>
      <c r="B85" s="86" t="s">
        <v>86</v>
      </c>
      <c r="C85" s="28">
        <v>0</v>
      </c>
    </row>
    <row r="86" ht="16.9" customHeight="1" spans="1:3">
      <c r="A86" s="45">
        <v>1010408</v>
      </c>
      <c r="B86" s="86" t="s">
        <v>87</v>
      </c>
      <c r="C86" s="28">
        <v>0</v>
      </c>
    </row>
    <row r="87" ht="16.9" customHeight="1" spans="1:3">
      <c r="A87" s="45">
        <v>1010409</v>
      </c>
      <c r="B87" s="86" t="s">
        <v>88</v>
      </c>
      <c r="C87" s="28">
        <v>0</v>
      </c>
    </row>
    <row r="88" ht="16.9" customHeight="1" spans="1:3">
      <c r="A88" s="45">
        <v>1010410</v>
      </c>
      <c r="B88" s="86" t="s">
        <v>89</v>
      </c>
      <c r="C88" s="28">
        <v>0</v>
      </c>
    </row>
    <row r="89" ht="16.9" customHeight="1" spans="1:3">
      <c r="A89" s="45">
        <v>1010411</v>
      </c>
      <c r="B89" s="86" t="s">
        <v>90</v>
      </c>
      <c r="C89" s="28">
        <v>0</v>
      </c>
    </row>
    <row r="90" ht="16.9" customHeight="1" spans="1:3">
      <c r="A90" s="45">
        <v>1010412</v>
      </c>
      <c r="B90" s="86" t="s">
        <v>91</v>
      </c>
      <c r="C90" s="28">
        <v>0</v>
      </c>
    </row>
    <row r="91" ht="16.9" customHeight="1" spans="1:3">
      <c r="A91" s="45">
        <v>1010413</v>
      </c>
      <c r="B91" s="86" t="s">
        <v>92</v>
      </c>
      <c r="C91" s="28">
        <v>0</v>
      </c>
    </row>
    <row r="92" ht="16.9" customHeight="1" spans="1:3">
      <c r="A92" s="45">
        <v>1010414</v>
      </c>
      <c r="B92" s="86" t="s">
        <v>93</v>
      </c>
      <c r="C92" s="28">
        <v>0</v>
      </c>
    </row>
    <row r="93" ht="16.9" customHeight="1" spans="1:3">
      <c r="A93" s="45">
        <v>1010415</v>
      </c>
      <c r="B93" s="86" t="s">
        <v>94</v>
      </c>
      <c r="C93" s="28">
        <v>0</v>
      </c>
    </row>
    <row r="94" ht="16.9" customHeight="1" spans="1:3">
      <c r="A94" s="45">
        <v>1010416</v>
      </c>
      <c r="B94" s="86" t="s">
        <v>95</v>
      </c>
      <c r="C94" s="28">
        <v>0</v>
      </c>
    </row>
    <row r="95" ht="16.9" customHeight="1" spans="1:3">
      <c r="A95" s="45">
        <v>1010417</v>
      </c>
      <c r="B95" s="86" t="s">
        <v>96</v>
      </c>
      <c r="C95" s="11">
        <f>SUM(C96:C98)</f>
        <v>0</v>
      </c>
    </row>
    <row r="96" ht="16.9" customHeight="1" spans="1:3">
      <c r="A96" s="45">
        <v>101041701</v>
      </c>
      <c r="B96" s="99" t="s">
        <v>97</v>
      </c>
      <c r="C96" s="28">
        <v>0</v>
      </c>
    </row>
    <row r="97" ht="16.9" customHeight="1" spans="1:3">
      <c r="A97" s="45">
        <v>101041702</v>
      </c>
      <c r="B97" s="99" t="s">
        <v>98</v>
      </c>
      <c r="C97" s="28">
        <v>0</v>
      </c>
    </row>
    <row r="98" ht="16.9" customHeight="1" spans="1:3">
      <c r="A98" s="45">
        <v>101041709</v>
      </c>
      <c r="B98" s="99" t="s">
        <v>99</v>
      </c>
      <c r="C98" s="28">
        <v>0</v>
      </c>
    </row>
    <row r="99" ht="16.9" customHeight="1" spans="1:3">
      <c r="A99" s="45">
        <v>1010418</v>
      </c>
      <c r="B99" s="86" t="s">
        <v>100</v>
      </c>
      <c r="C99" s="28">
        <v>0</v>
      </c>
    </row>
    <row r="100" ht="16.9" customHeight="1" spans="1:3">
      <c r="A100" s="45">
        <v>1010419</v>
      </c>
      <c r="B100" s="86" t="s">
        <v>101</v>
      </c>
      <c r="C100" s="28">
        <v>0</v>
      </c>
    </row>
    <row r="101" ht="16.9" customHeight="1" spans="1:3">
      <c r="A101" s="45">
        <v>1010420</v>
      </c>
      <c r="B101" s="86" t="s">
        <v>102</v>
      </c>
      <c r="C101" s="28">
        <v>0</v>
      </c>
    </row>
    <row r="102" ht="16.9" customHeight="1" spans="1:3">
      <c r="A102" s="45">
        <v>1010421</v>
      </c>
      <c r="B102" s="86" t="s">
        <v>103</v>
      </c>
      <c r="C102" s="28">
        <v>0</v>
      </c>
    </row>
    <row r="103" ht="16.9" customHeight="1" spans="1:3">
      <c r="A103" s="45">
        <v>1010422</v>
      </c>
      <c r="B103" s="86" t="s">
        <v>104</v>
      </c>
      <c r="C103" s="28">
        <v>0</v>
      </c>
    </row>
    <row r="104" ht="16.9" customHeight="1" spans="1:3">
      <c r="A104" s="45">
        <v>1010423</v>
      </c>
      <c r="B104" s="86" t="s">
        <v>105</v>
      </c>
      <c r="C104" s="11">
        <f>SUM(C105:C107)</f>
        <v>0</v>
      </c>
    </row>
    <row r="105" ht="16.9" customHeight="1" spans="1:3">
      <c r="A105" s="45">
        <v>101042303</v>
      </c>
      <c r="B105" s="99" t="s">
        <v>106</v>
      </c>
      <c r="C105" s="28">
        <v>0</v>
      </c>
    </row>
    <row r="106" ht="16.9" customHeight="1" spans="1:3">
      <c r="A106" s="45">
        <v>101042304</v>
      </c>
      <c r="B106" s="99" t="s">
        <v>107</v>
      </c>
      <c r="C106" s="28">
        <v>0</v>
      </c>
    </row>
    <row r="107" ht="16.9" customHeight="1" spans="1:3">
      <c r="A107" s="45">
        <v>101042309</v>
      </c>
      <c r="B107" s="99" t="s">
        <v>108</v>
      </c>
      <c r="C107" s="28">
        <v>0</v>
      </c>
    </row>
    <row r="108" ht="16.9" customHeight="1" spans="1:3">
      <c r="A108" s="45">
        <v>1010424</v>
      </c>
      <c r="B108" s="86" t="s">
        <v>109</v>
      </c>
      <c r="C108" s="11">
        <f>SUM(C109:C112)</f>
        <v>0</v>
      </c>
    </row>
    <row r="109" ht="16.9" customHeight="1" spans="1:3">
      <c r="A109" s="45">
        <v>101042402</v>
      </c>
      <c r="B109" s="99" t="s">
        <v>110</v>
      </c>
      <c r="C109" s="28">
        <v>0</v>
      </c>
    </row>
    <row r="110" ht="16.9" customHeight="1" spans="1:3">
      <c r="A110" s="45">
        <v>101042403</v>
      </c>
      <c r="B110" s="99" t="s">
        <v>111</v>
      </c>
      <c r="C110" s="28">
        <v>0</v>
      </c>
    </row>
    <row r="111" ht="16.9" customHeight="1" spans="1:3">
      <c r="A111" s="45">
        <v>101042404</v>
      </c>
      <c r="B111" s="99" t="s">
        <v>112</v>
      </c>
      <c r="C111" s="28">
        <v>0</v>
      </c>
    </row>
    <row r="112" ht="16.9" customHeight="1" spans="1:3">
      <c r="A112" s="45">
        <v>101042409</v>
      </c>
      <c r="B112" s="99" t="s">
        <v>113</v>
      </c>
      <c r="C112" s="28">
        <v>0</v>
      </c>
    </row>
    <row r="113" ht="16.9" customHeight="1" spans="1:3">
      <c r="A113" s="45">
        <v>1010425</v>
      </c>
      <c r="B113" s="86" t="s">
        <v>114</v>
      </c>
      <c r="C113" s="28">
        <v>0</v>
      </c>
    </row>
    <row r="114" ht="16.9" customHeight="1" spans="1:3">
      <c r="A114" s="45">
        <v>1010426</v>
      </c>
      <c r="B114" s="86" t="s">
        <v>115</v>
      </c>
      <c r="C114" s="11">
        <f>SUM(C115:C117)</f>
        <v>0</v>
      </c>
    </row>
    <row r="115" ht="16.9" customHeight="1" spans="1:3">
      <c r="A115" s="45">
        <v>101042601</v>
      </c>
      <c r="B115" s="99" t="s">
        <v>116</v>
      </c>
      <c r="C115" s="28">
        <v>0</v>
      </c>
    </row>
    <row r="116" ht="16.9" customHeight="1" spans="1:3">
      <c r="A116" s="45">
        <v>101042602</v>
      </c>
      <c r="B116" s="99" t="s">
        <v>117</v>
      </c>
      <c r="C116" s="28">
        <v>0</v>
      </c>
    </row>
    <row r="117" ht="16.9" customHeight="1" spans="1:3">
      <c r="A117" s="45">
        <v>101042609</v>
      </c>
      <c r="B117" s="99" t="s">
        <v>118</v>
      </c>
      <c r="C117" s="28">
        <v>0</v>
      </c>
    </row>
    <row r="118" ht="16.9" customHeight="1" spans="1:3">
      <c r="A118" s="45">
        <v>1010427</v>
      </c>
      <c r="B118" s="86" t="s">
        <v>119</v>
      </c>
      <c r="C118" s="28">
        <v>0</v>
      </c>
    </row>
    <row r="119" ht="16.9" customHeight="1" spans="1:3">
      <c r="A119" s="45">
        <v>1010428</v>
      </c>
      <c r="B119" s="86" t="s">
        <v>120</v>
      </c>
      <c r="C119" s="28">
        <v>0</v>
      </c>
    </row>
    <row r="120" ht="16.9" customHeight="1" spans="1:3">
      <c r="A120" s="45">
        <v>1010429</v>
      </c>
      <c r="B120" s="86" t="s">
        <v>121</v>
      </c>
      <c r="C120" s="28">
        <v>0</v>
      </c>
    </row>
    <row r="121" ht="16.9" customHeight="1" spans="1:3">
      <c r="A121" s="45">
        <v>1010430</v>
      </c>
      <c r="B121" s="86" t="s">
        <v>122</v>
      </c>
      <c r="C121" s="28">
        <v>0</v>
      </c>
    </row>
    <row r="122" ht="16.9" customHeight="1" spans="1:3">
      <c r="A122" s="45">
        <v>1010431</v>
      </c>
      <c r="B122" s="86" t="s">
        <v>123</v>
      </c>
      <c r="C122" s="28">
        <v>45</v>
      </c>
    </row>
    <row r="123" ht="16.9" customHeight="1" spans="1:3">
      <c r="A123" s="45">
        <v>1010432</v>
      </c>
      <c r="B123" s="86" t="s">
        <v>124</v>
      </c>
      <c r="C123" s="28">
        <v>0</v>
      </c>
    </row>
    <row r="124" ht="16.9" customHeight="1" spans="1:3">
      <c r="A124" s="45">
        <v>1010433</v>
      </c>
      <c r="B124" s="86" t="s">
        <v>125</v>
      </c>
      <c r="C124" s="11">
        <f>SUM(C125:C138)</f>
        <v>83</v>
      </c>
    </row>
    <row r="125" ht="16.9" customHeight="1" spans="1:3">
      <c r="A125" s="45">
        <v>101043302</v>
      </c>
      <c r="B125" s="99" t="s">
        <v>126</v>
      </c>
      <c r="C125" s="28">
        <v>0</v>
      </c>
    </row>
    <row r="126" ht="16.9" customHeight="1" spans="1:3">
      <c r="A126" s="45">
        <v>101043303</v>
      </c>
      <c r="B126" s="99" t="s">
        <v>127</v>
      </c>
      <c r="C126" s="28">
        <v>0</v>
      </c>
    </row>
    <row r="127" ht="16.9" customHeight="1" spans="1:3">
      <c r="A127" s="45">
        <v>101043304</v>
      </c>
      <c r="B127" s="99" t="s">
        <v>128</v>
      </c>
      <c r="C127" s="28">
        <v>0</v>
      </c>
    </row>
    <row r="128" ht="17.25" customHeight="1" spans="1:3">
      <c r="A128" s="45">
        <v>101043308</v>
      </c>
      <c r="B128" s="99" t="s">
        <v>129</v>
      </c>
      <c r="C128" s="28">
        <v>0</v>
      </c>
    </row>
    <row r="129" ht="17.25" customHeight="1" spans="1:3">
      <c r="A129" s="45">
        <v>101043309</v>
      </c>
      <c r="B129" s="99" t="s">
        <v>130</v>
      </c>
      <c r="C129" s="28">
        <v>0</v>
      </c>
    </row>
    <row r="130" ht="17.25" customHeight="1" spans="1:3">
      <c r="A130" s="45">
        <v>101043310</v>
      </c>
      <c r="B130" s="99" t="s">
        <v>131</v>
      </c>
      <c r="C130" s="28">
        <v>0</v>
      </c>
    </row>
    <row r="131" ht="17.25" customHeight="1" spans="1:3">
      <c r="A131" s="45">
        <v>101043312</v>
      </c>
      <c r="B131" s="99" t="s">
        <v>132</v>
      </c>
      <c r="C131" s="28">
        <v>0</v>
      </c>
    </row>
    <row r="132" ht="17.1" customHeight="1" spans="1:3">
      <c r="A132" s="45">
        <v>101043313</v>
      </c>
      <c r="B132" s="99" t="s">
        <v>133</v>
      </c>
      <c r="C132" s="28">
        <v>0</v>
      </c>
    </row>
    <row r="133" ht="16.9" customHeight="1" spans="1:3">
      <c r="A133" s="45">
        <v>101043314</v>
      </c>
      <c r="B133" s="99" t="s">
        <v>134</v>
      </c>
      <c r="C133" s="28">
        <v>0</v>
      </c>
    </row>
    <row r="134" ht="17.1" customHeight="1" spans="1:3">
      <c r="A134" s="45">
        <v>101043315</v>
      </c>
      <c r="B134" s="99" t="s">
        <v>135</v>
      </c>
      <c r="C134" s="28">
        <v>0</v>
      </c>
    </row>
    <row r="135" ht="17.1" customHeight="1" spans="1:3">
      <c r="A135" s="45">
        <v>101043316</v>
      </c>
      <c r="B135" s="99" t="s">
        <v>136</v>
      </c>
      <c r="C135" s="28">
        <v>0</v>
      </c>
    </row>
    <row r="136" ht="16.9" customHeight="1" spans="1:3">
      <c r="A136" s="45">
        <v>101043317</v>
      </c>
      <c r="B136" s="99" t="s">
        <v>137</v>
      </c>
      <c r="C136" s="28">
        <v>0</v>
      </c>
    </row>
    <row r="137" ht="16.9" customHeight="1" spans="1:3">
      <c r="A137" s="45">
        <v>101043318</v>
      </c>
      <c r="B137" s="99" t="s">
        <v>138</v>
      </c>
      <c r="C137" s="28">
        <v>0</v>
      </c>
    </row>
    <row r="138" ht="17.25" customHeight="1" spans="1:3">
      <c r="A138" s="45">
        <v>101043399</v>
      </c>
      <c r="B138" s="99" t="s">
        <v>139</v>
      </c>
      <c r="C138" s="28">
        <v>83</v>
      </c>
    </row>
    <row r="139" ht="17.25" customHeight="1" spans="1:3">
      <c r="A139" s="45">
        <v>1010434</v>
      </c>
      <c r="B139" s="86" t="s">
        <v>140</v>
      </c>
      <c r="C139" s="28">
        <v>0</v>
      </c>
    </row>
    <row r="140" ht="17.25" customHeight="1" spans="1:3">
      <c r="A140" s="45">
        <v>1010435</v>
      </c>
      <c r="B140" s="86" t="s">
        <v>141</v>
      </c>
      <c r="C140" s="11">
        <f>C141+C142</f>
        <v>82</v>
      </c>
    </row>
    <row r="141" ht="16.9" customHeight="1" spans="1:3">
      <c r="A141" s="45">
        <v>101043501</v>
      </c>
      <c r="B141" s="99" t="s">
        <v>142</v>
      </c>
      <c r="C141" s="28">
        <v>0</v>
      </c>
    </row>
    <row r="142" ht="16.9" customHeight="1" spans="1:3">
      <c r="A142" s="45">
        <v>101043509</v>
      </c>
      <c r="B142" s="99" t="s">
        <v>143</v>
      </c>
      <c r="C142" s="28">
        <v>82</v>
      </c>
    </row>
    <row r="143" ht="16.9" customHeight="1" spans="1:3">
      <c r="A143" s="45">
        <v>1010436</v>
      </c>
      <c r="B143" s="86" t="s">
        <v>144</v>
      </c>
      <c r="C143" s="28">
        <v>91</v>
      </c>
    </row>
    <row r="144" ht="16.9" customHeight="1" spans="1:3">
      <c r="A144" s="45">
        <v>1010439</v>
      </c>
      <c r="B144" s="86" t="s">
        <v>145</v>
      </c>
      <c r="C144" s="28">
        <v>115</v>
      </c>
    </row>
    <row r="145" ht="16.9" customHeight="1" spans="1:3">
      <c r="A145" s="45">
        <v>1010440</v>
      </c>
      <c r="B145" s="86" t="s">
        <v>146</v>
      </c>
      <c r="C145" s="11">
        <f>SUM(C146:C149)</f>
        <v>0</v>
      </c>
    </row>
    <row r="146" ht="16.9" customHeight="1" spans="1:3">
      <c r="A146" s="45">
        <v>101044001</v>
      </c>
      <c r="B146" s="99" t="s">
        <v>147</v>
      </c>
      <c r="C146" s="28">
        <v>0</v>
      </c>
    </row>
    <row r="147" ht="16.9" customHeight="1" spans="1:3">
      <c r="A147" s="45">
        <v>101044002</v>
      </c>
      <c r="B147" s="99" t="s">
        <v>148</v>
      </c>
      <c r="C147" s="28">
        <v>0</v>
      </c>
    </row>
    <row r="148" ht="16.9" customHeight="1" spans="1:3">
      <c r="A148" s="45">
        <v>101044003</v>
      </c>
      <c r="B148" s="99" t="s">
        <v>149</v>
      </c>
      <c r="C148" s="28">
        <v>0</v>
      </c>
    </row>
    <row r="149" ht="16.9" customHeight="1" spans="1:3">
      <c r="A149" s="45">
        <v>101044099</v>
      </c>
      <c r="B149" s="99" t="s">
        <v>150</v>
      </c>
      <c r="C149" s="28">
        <v>0</v>
      </c>
    </row>
    <row r="150" ht="16.9" customHeight="1" spans="1:3">
      <c r="A150" s="45">
        <v>1010441</v>
      </c>
      <c r="B150" s="86" t="s">
        <v>151</v>
      </c>
      <c r="C150" s="11">
        <f>SUM(C151:C154)</f>
        <v>0</v>
      </c>
    </row>
    <row r="151" ht="16.9" customHeight="1" spans="1:3">
      <c r="A151" s="45">
        <v>101044101</v>
      </c>
      <c r="B151" s="99" t="s">
        <v>152</v>
      </c>
      <c r="C151" s="28">
        <v>0</v>
      </c>
    </row>
    <row r="152" ht="16.9" customHeight="1" spans="1:3">
      <c r="A152" s="45">
        <v>101044102</v>
      </c>
      <c r="B152" s="99" t="s">
        <v>153</v>
      </c>
      <c r="C152" s="28">
        <v>0</v>
      </c>
    </row>
    <row r="153" ht="16.9" customHeight="1" spans="1:3">
      <c r="A153" s="45">
        <v>101044103</v>
      </c>
      <c r="B153" s="99" t="s">
        <v>154</v>
      </c>
      <c r="C153" s="28">
        <v>0</v>
      </c>
    </row>
    <row r="154" ht="16.9" customHeight="1" spans="1:3">
      <c r="A154" s="45">
        <v>101044199</v>
      </c>
      <c r="B154" s="99" t="s">
        <v>155</v>
      </c>
      <c r="C154" s="28">
        <v>0</v>
      </c>
    </row>
    <row r="155" ht="16.9" customHeight="1" spans="1:3">
      <c r="A155" s="45">
        <v>1010442</v>
      </c>
      <c r="B155" s="86" t="s">
        <v>156</v>
      </c>
      <c r="C155" s="11">
        <f>SUM(C156:C159)</f>
        <v>0</v>
      </c>
    </row>
    <row r="156" ht="16.9" customHeight="1" spans="1:3">
      <c r="A156" s="45">
        <v>101044201</v>
      </c>
      <c r="B156" s="99" t="s">
        <v>157</v>
      </c>
      <c r="C156" s="28">
        <v>0</v>
      </c>
    </row>
    <row r="157" ht="16.9" customHeight="1" spans="1:3">
      <c r="A157" s="45">
        <v>101044202</v>
      </c>
      <c r="B157" s="99" t="s">
        <v>158</v>
      </c>
      <c r="C157" s="28">
        <v>0</v>
      </c>
    </row>
    <row r="158" ht="16.9" customHeight="1" spans="1:3">
      <c r="A158" s="45">
        <v>101044203</v>
      </c>
      <c r="B158" s="99" t="s">
        <v>159</v>
      </c>
      <c r="C158" s="28">
        <v>0</v>
      </c>
    </row>
    <row r="159" ht="16.9" customHeight="1" spans="1:3">
      <c r="A159" s="45">
        <v>101044299</v>
      </c>
      <c r="B159" s="99" t="s">
        <v>160</v>
      </c>
      <c r="C159" s="28">
        <v>0</v>
      </c>
    </row>
    <row r="160" ht="16.9" customHeight="1" spans="1:3">
      <c r="A160" s="45">
        <v>1010443</v>
      </c>
      <c r="B160" s="86" t="s">
        <v>161</v>
      </c>
      <c r="C160" s="11">
        <f>SUM(C161:C164)</f>
        <v>0</v>
      </c>
    </row>
    <row r="161" ht="16.9" customHeight="1" spans="1:3">
      <c r="A161" s="45">
        <v>101044301</v>
      </c>
      <c r="B161" s="99" t="s">
        <v>162</v>
      </c>
      <c r="C161" s="28">
        <v>0</v>
      </c>
    </row>
    <row r="162" ht="16.9" customHeight="1" spans="1:3">
      <c r="A162" s="45">
        <v>101044302</v>
      </c>
      <c r="B162" s="99" t="s">
        <v>163</v>
      </c>
      <c r="C162" s="28">
        <v>0</v>
      </c>
    </row>
    <row r="163" ht="16.9" customHeight="1" spans="1:3">
      <c r="A163" s="45">
        <v>101044303</v>
      </c>
      <c r="B163" s="99" t="s">
        <v>164</v>
      </c>
      <c r="C163" s="28">
        <v>0</v>
      </c>
    </row>
    <row r="164" ht="16.9" customHeight="1" spans="1:3">
      <c r="A164" s="45">
        <v>101044399</v>
      </c>
      <c r="B164" s="99" t="s">
        <v>165</v>
      </c>
      <c r="C164" s="28">
        <v>0</v>
      </c>
    </row>
    <row r="165" ht="16.9" customHeight="1" spans="1:3">
      <c r="A165" s="45">
        <v>1010444</v>
      </c>
      <c r="B165" s="86" t="s">
        <v>166</v>
      </c>
      <c r="C165" s="11">
        <f>SUM(C166:C169)</f>
        <v>0</v>
      </c>
    </row>
    <row r="166" ht="16.9" customHeight="1" spans="1:3">
      <c r="A166" s="45">
        <v>101044401</v>
      </c>
      <c r="B166" s="99" t="s">
        <v>147</v>
      </c>
      <c r="C166" s="28">
        <v>0</v>
      </c>
    </row>
    <row r="167" ht="16.9" customHeight="1" spans="1:3">
      <c r="A167" s="45">
        <v>101044402</v>
      </c>
      <c r="B167" s="99" t="s">
        <v>148</v>
      </c>
      <c r="C167" s="28">
        <v>0</v>
      </c>
    </row>
    <row r="168" ht="16.9" customHeight="1" spans="1:3">
      <c r="A168" s="45">
        <v>101044403</v>
      </c>
      <c r="B168" s="99" t="s">
        <v>149</v>
      </c>
      <c r="C168" s="28">
        <v>0</v>
      </c>
    </row>
    <row r="169" ht="16.9" customHeight="1" spans="1:3">
      <c r="A169" s="45">
        <v>101044499</v>
      </c>
      <c r="B169" s="99" t="s">
        <v>150</v>
      </c>
      <c r="C169" s="28">
        <v>0</v>
      </c>
    </row>
    <row r="170" ht="16.9" customHeight="1" spans="1:3">
      <c r="A170" s="45">
        <v>1010445</v>
      </c>
      <c r="B170" s="86" t="s">
        <v>167</v>
      </c>
      <c r="C170" s="11">
        <f>SUM(C171:C174)</f>
        <v>0</v>
      </c>
    </row>
    <row r="171" ht="16.9" customHeight="1" spans="1:3">
      <c r="A171" s="45">
        <v>101044501</v>
      </c>
      <c r="B171" s="99" t="s">
        <v>152</v>
      </c>
      <c r="C171" s="28">
        <v>0</v>
      </c>
    </row>
    <row r="172" ht="16.9" customHeight="1" spans="1:3">
      <c r="A172" s="45">
        <v>101044502</v>
      </c>
      <c r="B172" s="99" t="s">
        <v>153</v>
      </c>
      <c r="C172" s="28">
        <v>0</v>
      </c>
    </row>
    <row r="173" ht="16.9" customHeight="1" spans="1:3">
      <c r="A173" s="45">
        <v>101044503</v>
      </c>
      <c r="B173" s="99" t="s">
        <v>154</v>
      </c>
      <c r="C173" s="28">
        <v>0</v>
      </c>
    </row>
    <row r="174" ht="16.9" customHeight="1" spans="1:3">
      <c r="A174" s="45">
        <v>101044599</v>
      </c>
      <c r="B174" s="99" t="s">
        <v>155</v>
      </c>
      <c r="C174" s="28">
        <v>0</v>
      </c>
    </row>
    <row r="175" ht="16.9" customHeight="1" spans="1:3">
      <c r="A175" s="45">
        <v>1010446</v>
      </c>
      <c r="B175" s="86" t="s">
        <v>168</v>
      </c>
      <c r="C175" s="11">
        <f>SUM(C176:C179)</f>
        <v>0</v>
      </c>
    </row>
    <row r="176" ht="16.9" customHeight="1" spans="1:3">
      <c r="A176" s="45">
        <v>101044601</v>
      </c>
      <c r="B176" s="99" t="s">
        <v>157</v>
      </c>
      <c r="C176" s="28">
        <v>0</v>
      </c>
    </row>
    <row r="177" ht="16.9" customHeight="1" spans="1:3">
      <c r="A177" s="45">
        <v>101044602</v>
      </c>
      <c r="B177" s="99" t="s">
        <v>158</v>
      </c>
      <c r="C177" s="28">
        <v>0</v>
      </c>
    </row>
    <row r="178" ht="16.9" customHeight="1" spans="1:3">
      <c r="A178" s="45">
        <v>101044603</v>
      </c>
      <c r="B178" s="99" t="s">
        <v>159</v>
      </c>
      <c r="C178" s="28">
        <v>0</v>
      </c>
    </row>
    <row r="179" ht="16.9" customHeight="1" spans="1:3">
      <c r="A179" s="45">
        <v>101044699</v>
      </c>
      <c r="B179" s="99" t="s">
        <v>160</v>
      </c>
      <c r="C179" s="28">
        <v>0</v>
      </c>
    </row>
    <row r="180" ht="16.9" customHeight="1" spans="1:3">
      <c r="A180" s="45">
        <v>1010447</v>
      </c>
      <c r="B180" s="86" t="s">
        <v>169</v>
      </c>
      <c r="C180" s="11">
        <f>SUM(C181:C184)</f>
        <v>0</v>
      </c>
    </row>
    <row r="181" ht="16.9" customHeight="1" spans="1:3">
      <c r="A181" s="45">
        <v>101044701</v>
      </c>
      <c r="B181" s="99" t="s">
        <v>162</v>
      </c>
      <c r="C181" s="28">
        <v>0</v>
      </c>
    </row>
    <row r="182" ht="16.9" customHeight="1" spans="1:3">
      <c r="A182" s="45">
        <v>101044702</v>
      </c>
      <c r="B182" s="99" t="s">
        <v>163</v>
      </c>
      <c r="C182" s="28">
        <v>0</v>
      </c>
    </row>
    <row r="183" ht="16.9" customHeight="1" spans="1:3">
      <c r="A183" s="45">
        <v>101044703</v>
      </c>
      <c r="B183" s="99" t="s">
        <v>164</v>
      </c>
      <c r="C183" s="28">
        <v>0</v>
      </c>
    </row>
    <row r="184" ht="16.9" customHeight="1" spans="1:3">
      <c r="A184" s="45">
        <v>101044799</v>
      </c>
      <c r="B184" s="99" t="s">
        <v>165</v>
      </c>
      <c r="C184" s="28">
        <v>0</v>
      </c>
    </row>
    <row r="185" ht="16.9" customHeight="1" spans="1:3">
      <c r="A185" s="45">
        <v>1010448</v>
      </c>
      <c r="B185" s="86" t="s">
        <v>170</v>
      </c>
      <c r="C185" s="11">
        <f>SUM(C186:C189)</f>
        <v>0</v>
      </c>
    </row>
    <row r="186" ht="16.9" customHeight="1" spans="1:3">
      <c r="A186" s="45">
        <v>101044801</v>
      </c>
      <c r="B186" s="99" t="s">
        <v>171</v>
      </c>
      <c r="C186" s="28">
        <v>0</v>
      </c>
    </row>
    <row r="187" ht="16.9" customHeight="1" spans="1:3">
      <c r="A187" s="45">
        <v>101044802</v>
      </c>
      <c r="B187" s="99" t="s">
        <v>172</v>
      </c>
      <c r="C187" s="28">
        <v>0</v>
      </c>
    </row>
    <row r="188" ht="16.9" customHeight="1" spans="1:3">
      <c r="A188" s="45">
        <v>101044803</v>
      </c>
      <c r="B188" s="99" t="s">
        <v>173</v>
      </c>
      <c r="C188" s="28">
        <v>0</v>
      </c>
    </row>
    <row r="189" ht="16.9" customHeight="1" spans="1:3">
      <c r="A189" s="45">
        <v>101044899</v>
      </c>
      <c r="B189" s="99" t="s">
        <v>174</v>
      </c>
      <c r="C189" s="28">
        <v>0</v>
      </c>
    </row>
    <row r="190" ht="17.1" customHeight="1" spans="1:3">
      <c r="A190" s="45">
        <v>1010449</v>
      </c>
      <c r="B190" s="86" t="s">
        <v>175</v>
      </c>
      <c r="C190" s="11">
        <f>SUM(C191:C194)</f>
        <v>0</v>
      </c>
    </row>
    <row r="191" ht="17.1" customHeight="1" spans="1:3">
      <c r="A191" s="45">
        <v>101044901</v>
      </c>
      <c r="B191" s="99" t="s">
        <v>171</v>
      </c>
      <c r="C191" s="28">
        <v>0</v>
      </c>
    </row>
    <row r="192" ht="17.1" customHeight="1" spans="1:3">
      <c r="A192" s="45">
        <v>101044902</v>
      </c>
      <c r="B192" s="99" t="s">
        <v>172</v>
      </c>
      <c r="C192" s="28">
        <v>0</v>
      </c>
    </row>
    <row r="193" ht="17.1" customHeight="1" spans="1:3">
      <c r="A193" s="45">
        <v>101044903</v>
      </c>
      <c r="B193" s="99" t="s">
        <v>173</v>
      </c>
      <c r="C193" s="28">
        <v>0</v>
      </c>
    </row>
    <row r="194" ht="17.1" customHeight="1" spans="1:3">
      <c r="A194" s="45">
        <v>101044999</v>
      </c>
      <c r="B194" s="99" t="s">
        <v>174</v>
      </c>
      <c r="C194" s="28">
        <v>0</v>
      </c>
    </row>
    <row r="195" ht="16.9" customHeight="1" spans="1:3">
      <c r="A195" s="45">
        <v>1010450</v>
      </c>
      <c r="B195" s="86" t="s">
        <v>176</v>
      </c>
      <c r="C195" s="11">
        <f>SUM(C196:C198)</f>
        <v>0</v>
      </c>
    </row>
    <row r="196" ht="16.9" customHeight="1" spans="1:3">
      <c r="A196" s="45">
        <v>101045001</v>
      </c>
      <c r="B196" s="99" t="s">
        <v>177</v>
      </c>
      <c r="C196" s="28">
        <v>0</v>
      </c>
    </row>
    <row r="197" ht="16.9" customHeight="1" spans="1:3">
      <c r="A197" s="45">
        <v>101045002</v>
      </c>
      <c r="B197" s="99" t="s">
        <v>178</v>
      </c>
      <c r="C197" s="28">
        <v>0</v>
      </c>
    </row>
    <row r="198" ht="16.9" customHeight="1" spans="1:3">
      <c r="A198" s="45">
        <v>101045003</v>
      </c>
      <c r="B198" s="99" t="s">
        <v>179</v>
      </c>
      <c r="C198" s="28">
        <v>0</v>
      </c>
    </row>
    <row r="199" ht="16.9" customHeight="1" spans="1:3">
      <c r="A199" s="45">
        <v>10105</v>
      </c>
      <c r="B199" s="86" t="s">
        <v>180</v>
      </c>
      <c r="C199" s="11">
        <f>SUM(C200:C222,C226,C229,C230,C234:C239,C249:C251,C256,C261)</f>
        <v>0</v>
      </c>
    </row>
    <row r="200" ht="16.9" customHeight="1" spans="1:3">
      <c r="A200" s="45">
        <v>1010501</v>
      </c>
      <c r="B200" s="86" t="s">
        <v>181</v>
      </c>
      <c r="C200" s="28">
        <v>0</v>
      </c>
    </row>
    <row r="201" ht="16.9" customHeight="1" spans="1:3">
      <c r="A201" s="45">
        <v>1010502</v>
      </c>
      <c r="B201" s="86" t="s">
        <v>182</v>
      </c>
      <c r="C201" s="28">
        <v>0</v>
      </c>
    </row>
    <row r="202" ht="16.9" customHeight="1" spans="1:3">
      <c r="A202" s="45">
        <v>1010503</v>
      </c>
      <c r="B202" s="86" t="s">
        <v>183</v>
      </c>
      <c r="C202" s="28">
        <v>0</v>
      </c>
    </row>
    <row r="203" ht="16.9" customHeight="1" spans="1:3">
      <c r="A203" s="45">
        <v>1010504</v>
      </c>
      <c r="B203" s="86" t="s">
        <v>184</v>
      </c>
      <c r="C203" s="28">
        <v>0</v>
      </c>
    </row>
    <row r="204" ht="16.9" customHeight="1" spans="1:3">
      <c r="A204" s="45">
        <v>1010505</v>
      </c>
      <c r="B204" s="86" t="s">
        <v>185</v>
      </c>
      <c r="C204" s="28">
        <v>0</v>
      </c>
    </row>
    <row r="205" ht="16.9" customHeight="1" spans="1:3">
      <c r="A205" s="45">
        <v>1010506</v>
      </c>
      <c r="B205" s="86" t="s">
        <v>186</v>
      </c>
      <c r="C205" s="28">
        <v>0</v>
      </c>
    </row>
    <row r="206" ht="16.9" customHeight="1" spans="1:3">
      <c r="A206" s="45">
        <v>1010507</v>
      </c>
      <c r="B206" s="86" t="s">
        <v>187</v>
      </c>
      <c r="C206" s="28">
        <v>0</v>
      </c>
    </row>
    <row r="207" ht="16.9" customHeight="1" spans="1:3">
      <c r="A207" s="45">
        <v>1010508</v>
      </c>
      <c r="B207" s="86" t="s">
        <v>188</v>
      </c>
      <c r="C207" s="28">
        <v>0</v>
      </c>
    </row>
    <row r="208" ht="16.9" customHeight="1" spans="1:3">
      <c r="A208" s="45">
        <v>1010509</v>
      </c>
      <c r="B208" s="86" t="s">
        <v>189</v>
      </c>
      <c r="C208" s="28">
        <v>0</v>
      </c>
    </row>
    <row r="209" ht="16.9" customHeight="1" spans="1:3">
      <c r="A209" s="45">
        <v>1010510</v>
      </c>
      <c r="B209" s="86" t="s">
        <v>190</v>
      </c>
      <c r="C209" s="28">
        <v>0</v>
      </c>
    </row>
    <row r="210" ht="16.9" customHeight="1" spans="1:3">
      <c r="A210" s="45">
        <v>1010511</v>
      </c>
      <c r="B210" s="86" t="s">
        <v>191</v>
      </c>
      <c r="C210" s="28">
        <v>0</v>
      </c>
    </row>
    <row r="211" ht="16.9" customHeight="1" spans="1:3">
      <c r="A211" s="45">
        <v>1010512</v>
      </c>
      <c r="B211" s="86" t="s">
        <v>192</v>
      </c>
      <c r="C211" s="28">
        <v>0</v>
      </c>
    </row>
    <row r="212" ht="16.9" customHeight="1" spans="1:3">
      <c r="A212" s="45">
        <v>1010513</v>
      </c>
      <c r="B212" s="86" t="s">
        <v>193</v>
      </c>
      <c r="C212" s="28">
        <v>0</v>
      </c>
    </row>
    <row r="213" ht="16.9" customHeight="1" spans="1:3">
      <c r="A213" s="45">
        <v>1010514</v>
      </c>
      <c r="B213" s="86" t="s">
        <v>194</v>
      </c>
      <c r="C213" s="28">
        <v>0</v>
      </c>
    </row>
    <row r="214" ht="16.9" customHeight="1" spans="1:3">
      <c r="A214" s="45">
        <v>1010515</v>
      </c>
      <c r="B214" s="86" t="s">
        <v>195</v>
      </c>
      <c r="C214" s="28">
        <v>0</v>
      </c>
    </row>
    <row r="215" ht="16.9" customHeight="1" spans="1:3">
      <c r="A215" s="45">
        <v>1010516</v>
      </c>
      <c r="B215" s="86" t="s">
        <v>196</v>
      </c>
      <c r="C215" s="28">
        <v>0</v>
      </c>
    </row>
    <row r="216" ht="16.9" customHeight="1" spans="1:3">
      <c r="A216" s="45">
        <v>1010517</v>
      </c>
      <c r="B216" s="86" t="s">
        <v>197</v>
      </c>
      <c r="C216" s="28">
        <v>0</v>
      </c>
    </row>
    <row r="217" ht="16.9" customHeight="1" spans="1:3">
      <c r="A217" s="45">
        <v>1010518</v>
      </c>
      <c r="B217" s="86" t="s">
        <v>198</v>
      </c>
      <c r="C217" s="28">
        <v>0</v>
      </c>
    </row>
    <row r="218" ht="16.9" customHeight="1" spans="1:3">
      <c r="A218" s="45">
        <v>1010519</v>
      </c>
      <c r="B218" s="86" t="s">
        <v>199</v>
      </c>
      <c r="C218" s="28">
        <v>0</v>
      </c>
    </row>
    <row r="219" ht="16.9" customHeight="1" spans="1:3">
      <c r="A219" s="45">
        <v>1010520</v>
      </c>
      <c r="B219" s="86" t="s">
        <v>200</v>
      </c>
      <c r="C219" s="28">
        <v>0</v>
      </c>
    </row>
    <row r="220" ht="16.9" customHeight="1" spans="1:3">
      <c r="A220" s="45">
        <v>1010521</v>
      </c>
      <c r="B220" s="86" t="s">
        <v>201</v>
      </c>
      <c r="C220" s="28">
        <v>0</v>
      </c>
    </row>
    <row r="221" ht="16.9" customHeight="1" spans="1:3">
      <c r="A221" s="45">
        <v>1010522</v>
      </c>
      <c r="B221" s="86" t="s">
        <v>202</v>
      </c>
      <c r="C221" s="28">
        <v>0</v>
      </c>
    </row>
    <row r="222" ht="16.9" customHeight="1" spans="1:3">
      <c r="A222" s="45">
        <v>1010523</v>
      </c>
      <c r="B222" s="86" t="s">
        <v>203</v>
      </c>
      <c r="C222" s="11">
        <f>SUM(C223:C225)</f>
        <v>0</v>
      </c>
    </row>
    <row r="223" ht="16.9" customHeight="1" spans="1:3">
      <c r="A223" s="45">
        <v>101052303</v>
      </c>
      <c r="B223" s="99" t="s">
        <v>204</v>
      </c>
      <c r="C223" s="28">
        <v>0</v>
      </c>
    </row>
    <row r="224" ht="16.9" customHeight="1" spans="1:3">
      <c r="A224" s="45">
        <v>101052304</v>
      </c>
      <c r="B224" s="99" t="s">
        <v>205</v>
      </c>
      <c r="C224" s="28">
        <v>0</v>
      </c>
    </row>
    <row r="225" ht="16.9" customHeight="1" spans="1:3">
      <c r="A225" s="45">
        <v>101052309</v>
      </c>
      <c r="B225" s="99" t="s">
        <v>206</v>
      </c>
      <c r="C225" s="28">
        <v>0</v>
      </c>
    </row>
    <row r="226" ht="16.9" customHeight="1" spans="1:3">
      <c r="A226" s="45">
        <v>1010524</v>
      </c>
      <c r="B226" s="86" t="s">
        <v>207</v>
      </c>
      <c r="C226" s="11">
        <f>SUM(C227:C228)</f>
        <v>0</v>
      </c>
    </row>
    <row r="227" ht="16.9" customHeight="1" spans="1:3">
      <c r="A227" s="45">
        <v>101052401</v>
      </c>
      <c r="B227" s="99" t="s">
        <v>208</v>
      </c>
      <c r="C227" s="28">
        <v>0</v>
      </c>
    </row>
    <row r="228" ht="16.9" customHeight="1" spans="1:3">
      <c r="A228" s="45">
        <v>101052409</v>
      </c>
      <c r="B228" s="99" t="s">
        <v>209</v>
      </c>
      <c r="C228" s="28">
        <v>0</v>
      </c>
    </row>
    <row r="229" ht="16.9" customHeight="1" spans="1:3">
      <c r="A229" s="45">
        <v>1010525</v>
      </c>
      <c r="B229" s="86" t="s">
        <v>210</v>
      </c>
      <c r="C229" s="28">
        <v>0</v>
      </c>
    </row>
    <row r="230" ht="16.9" customHeight="1" spans="1:3">
      <c r="A230" s="45">
        <v>1010526</v>
      </c>
      <c r="B230" s="86" t="s">
        <v>211</v>
      </c>
      <c r="C230" s="11">
        <f>SUM(C231:C233)</f>
        <v>0</v>
      </c>
    </row>
    <row r="231" ht="16.9" customHeight="1" spans="1:3">
      <c r="A231" s="45">
        <v>101052601</v>
      </c>
      <c r="B231" s="99" t="s">
        <v>212</v>
      </c>
      <c r="C231" s="28">
        <v>0</v>
      </c>
    </row>
    <row r="232" ht="16.9" customHeight="1" spans="1:3">
      <c r="A232" s="45">
        <v>101052602</v>
      </c>
      <c r="B232" s="99" t="s">
        <v>213</v>
      </c>
      <c r="C232" s="28">
        <v>0</v>
      </c>
    </row>
    <row r="233" ht="16.9" customHeight="1" spans="1:3">
      <c r="A233" s="45">
        <v>101052609</v>
      </c>
      <c r="B233" s="99" t="s">
        <v>214</v>
      </c>
      <c r="C233" s="28">
        <v>0</v>
      </c>
    </row>
    <row r="234" ht="16.9" customHeight="1" spans="1:3">
      <c r="A234" s="45">
        <v>1010527</v>
      </c>
      <c r="B234" s="86" t="s">
        <v>215</v>
      </c>
      <c r="C234" s="28">
        <v>0</v>
      </c>
    </row>
    <row r="235" ht="16.9" customHeight="1" spans="1:3">
      <c r="A235" s="45">
        <v>1010528</v>
      </c>
      <c r="B235" s="86" t="s">
        <v>216</v>
      </c>
      <c r="C235" s="28">
        <v>0</v>
      </c>
    </row>
    <row r="236" ht="16.9" customHeight="1" spans="1:3">
      <c r="A236" s="45">
        <v>1010529</v>
      </c>
      <c r="B236" s="86" t="s">
        <v>217</v>
      </c>
      <c r="C236" s="28">
        <v>0</v>
      </c>
    </row>
    <row r="237" ht="16.9" customHeight="1" spans="1:3">
      <c r="A237" s="45">
        <v>1010530</v>
      </c>
      <c r="B237" s="86" t="s">
        <v>218</v>
      </c>
      <c r="C237" s="28">
        <v>0</v>
      </c>
    </row>
    <row r="238" ht="16.9" customHeight="1" spans="1:3">
      <c r="A238" s="45">
        <v>1010531</v>
      </c>
      <c r="B238" s="86" t="s">
        <v>219</v>
      </c>
      <c r="C238" s="28">
        <v>0</v>
      </c>
    </row>
    <row r="239" ht="16.9" customHeight="1" spans="1:3">
      <c r="A239" s="45">
        <v>1010532</v>
      </c>
      <c r="B239" s="86" t="s">
        <v>220</v>
      </c>
      <c r="C239" s="11">
        <f>SUM(C240:C248)</f>
        <v>0</v>
      </c>
    </row>
    <row r="240" ht="16.9" customHeight="1" spans="1:3">
      <c r="A240" s="45">
        <v>101053201</v>
      </c>
      <c r="B240" s="99" t="s">
        <v>221</v>
      </c>
      <c r="C240" s="28">
        <v>0</v>
      </c>
    </row>
    <row r="241" ht="16.9" customHeight="1" spans="1:3">
      <c r="A241" s="45">
        <v>101053202</v>
      </c>
      <c r="B241" s="99" t="s">
        <v>222</v>
      </c>
      <c r="C241" s="28">
        <v>0</v>
      </c>
    </row>
    <row r="242" ht="16.9" customHeight="1" spans="1:3">
      <c r="A242" s="45">
        <v>101053203</v>
      </c>
      <c r="B242" s="99" t="s">
        <v>223</v>
      </c>
      <c r="C242" s="28">
        <v>0</v>
      </c>
    </row>
    <row r="243" ht="17.1" customHeight="1" spans="1:3">
      <c r="A243" s="45">
        <v>101053205</v>
      </c>
      <c r="B243" s="99" t="s">
        <v>224</v>
      </c>
      <c r="C243" s="28">
        <v>0</v>
      </c>
    </row>
    <row r="244" ht="17.1" customHeight="1" spans="1:3">
      <c r="A244" s="45">
        <v>101053206</v>
      </c>
      <c r="B244" s="99" t="s">
        <v>225</v>
      </c>
      <c r="C244" s="28">
        <v>0</v>
      </c>
    </row>
    <row r="245" ht="16.9" customHeight="1" spans="1:3">
      <c r="A245" s="45">
        <v>101053209</v>
      </c>
      <c r="B245" s="99" t="s">
        <v>226</v>
      </c>
      <c r="C245" s="28">
        <v>0</v>
      </c>
    </row>
    <row r="246" ht="17.1" customHeight="1" spans="1:3">
      <c r="A246" s="45">
        <v>101053215</v>
      </c>
      <c r="B246" s="99" t="s">
        <v>227</v>
      </c>
      <c r="C246" s="28">
        <v>0</v>
      </c>
    </row>
    <row r="247" ht="16.9" customHeight="1" spans="1:3">
      <c r="A247" s="45">
        <v>101053216</v>
      </c>
      <c r="B247" s="99" t="s">
        <v>228</v>
      </c>
      <c r="C247" s="28">
        <v>0</v>
      </c>
    </row>
    <row r="248" ht="16.9" customHeight="1" spans="1:3">
      <c r="A248" s="45">
        <v>101053218</v>
      </c>
      <c r="B248" s="99" t="s">
        <v>229</v>
      </c>
      <c r="C248" s="28">
        <v>0</v>
      </c>
    </row>
    <row r="249" ht="16.9" customHeight="1" spans="1:3">
      <c r="A249" s="45">
        <v>1010533</v>
      </c>
      <c r="B249" s="86" t="s">
        <v>230</v>
      </c>
      <c r="C249" s="28">
        <v>0</v>
      </c>
    </row>
    <row r="250" ht="16.9" customHeight="1" spans="1:3">
      <c r="A250" s="45">
        <v>1010534</v>
      </c>
      <c r="B250" s="86" t="s">
        <v>231</v>
      </c>
      <c r="C250" s="28">
        <v>0</v>
      </c>
    </row>
    <row r="251" ht="16.9" customHeight="1" spans="1:3">
      <c r="A251" s="45">
        <v>1010535</v>
      </c>
      <c r="B251" s="86" t="s">
        <v>232</v>
      </c>
      <c r="C251" s="11">
        <f>SUM(C252:C255)</f>
        <v>0</v>
      </c>
    </row>
    <row r="252" ht="16.9" customHeight="1" spans="1:3">
      <c r="A252" s="45">
        <v>101053501</v>
      </c>
      <c r="B252" s="99" t="s">
        <v>233</v>
      </c>
      <c r="C252" s="28">
        <v>0</v>
      </c>
    </row>
    <row r="253" ht="16.9" customHeight="1" spans="1:3">
      <c r="A253" s="45">
        <v>101053502</v>
      </c>
      <c r="B253" s="99" t="s">
        <v>234</v>
      </c>
      <c r="C253" s="28">
        <v>0</v>
      </c>
    </row>
    <row r="254" ht="16.9" customHeight="1" spans="1:3">
      <c r="A254" s="45">
        <v>101053503</v>
      </c>
      <c r="B254" s="99" t="s">
        <v>235</v>
      </c>
      <c r="C254" s="28">
        <v>0</v>
      </c>
    </row>
    <row r="255" ht="16.9" customHeight="1" spans="1:3">
      <c r="A255" s="45">
        <v>101053599</v>
      </c>
      <c r="B255" s="99" t="s">
        <v>236</v>
      </c>
      <c r="C255" s="28">
        <v>0</v>
      </c>
    </row>
    <row r="256" ht="16.9" customHeight="1" spans="1:3">
      <c r="A256" s="45">
        <v>1010536</v>
      </c>
      <c r="B256" s="86" t="s">
        <v>237</v>
      </c>
      <c r="C256" s="11">
        <f>SUM(C257:C260)</f>
        <v>0</v>
      </c>
    </row>
    <row r="257" ht="16.9" customHeight="1" spans="1:3">
      <c r="A257" s="45">
        <v>101053601</v>
      </c>
      <c r="B257" s="99" t="s">
        <v>238</v>
      </c>
      <c r="C257" s="28">
        <v>0</v>
      </c>
    </row>
    <row r="258" ht="16.9" customHeight="1" spans="1:3">
      <c r="A258" s="45">
        <v>101053602</v>
      </c>
      <c r="B258" s="99" t="s">
        <v>239</v>
      </c>
      <c r="C258" s="28">
        <v>0</v>
      </c>
    </row>
    <row r="259" ht="16.9" customHeight="1" spans="1:3">
      <c r="A259" s="45">
        <v>101053603</v>
      </c>
      <c r="B259" s="99" t="s">
        <v>240</v>
      </c>
      <c r="C259" s="28">
        <v>0</v>
      </c>
    </row>
    <row r="260" ht="16.9" customHeight="1" spans="1:3">
      <c r="A260" s="45">
        <v>101053699</v>
      </c>
      <c r="B260" s="99" t="s">
        <v>241</v>
      </c>
      <c r="C260" s="28">
        <v>0</v>
      </c>
    </row>
    <row r="261" ht="16.9" customHeight="1" spans="1:3">
      <c r="A261" s="45">
        <v>1010599</v>
      </c>
      <c r="B261" s="86" t="s">
        <v>242</v>
      </c>
      <c r="C261" s="28">
        <v>0</v>
      </c>
    </row>
    <row r="262" ht="16.9" customHeight="1" spans="1:3">
      <c r="A262" s="45">
        <v>10106</v>
      </c>
      <c r="B262" s="86" t="s">
        <v>243</v>
      </c>
      <c r="C262" s="11">
        <f>SUM(C263,C267)</f>
        <v>163</v>
      </c>
    </row>
    <row r="263" ht="16.9" customHeight="1" spans="1:3">
      <c r="A263" s="45">
        <v>1010601</v>
      </c>
      <c r="B263" s="86" t="s">
        <v>244</v>
      </c>
      <c r="C263" s="11">
        <f>SUM(C264:C266)</f>
        <v>163</v>
      </c>
    </row>
    <row r="264" ht="16.9" customHeight="1" spans="1:3">
      <c r="A264" s="45">
        <v>101060101</v>
      </c>
      <c r="B264" s="99" t="s">
        <v>245</v>
      </c>
      <c r="C264" s="28">
        <v>0</v>
      </c>
    </row>
    <row r="265" ht="16.9" customHeight="1" spans="1:3">
      <c r="A265" s="45">
        <v>101060102</v>
      </c>
      <c r="B265" s="99" t="s">
        <v>246</v>
      </c>
      <c r="C265" s="28">
        <v>0</v>
      </c>
    </row>
    <row r="266" ht="16.9" customHeight="1" spans="1:3">
      <c r="A266" s="45">
        <v>101060109</v>
      </c>
      <c r="B266" s="99" t="s">
        <v>247</v>
      </c>
      <c r="C266" s="28">
        <v>163</v>
      </c>
    </row>
    <row r="267" ht="16.9" customHeight="1" spans="1:3">
      <c r="A267" s="45">
        <v>1010620</v>
      </c>
      <c r="B267" s="86" t="s">
        <v>248</v>
      </c>
      <c r="C267" s="28">
        <v>0</v>
      </c>
    </row>
    <row r="268" ht="16.9" customHeight="1" spans="1:3">
      <c r="A268" s="45">
        <v>10107</v>
      </c>
      <c r="B268" s="86" t="s">
        <v>249</v>
      </c>
      <c r="C268" s="11">
        <f>SUM(C269:C271)</f>
        <v>0</v>
      </c>
    </row>
    <row r="269" ht="16.9" customHeight="1" spans="1:3">
      <c r="A269" s="45">
        <v>1010701</v>
      </c>
      <c r="B269" s="86" t="s">
        <v>250</v>
      </c>
      <c r="C269" s="28">
        <v>0</v>
      </c>
    </row>
    <row r="270" ht="16.9" customHeight="1" spans="1:3">
      <c r="A270" s="45">
        <v>1010719</v>
      </c>
      <c r="B270" s="86" t="s">
        <v>251</v>
      </c>
      <c r="C270" s="28">
        <v>0</v>
      </c>
    </row>
    <row r="271" ht="16.9" customHeight="1" spans="1:3">
      <c r="A271" s="45">
        <v>1010720</v>
      </c>
      <c r="B271" s="86" t="s">
        <v>252</v>
      </c>
      <c r="C271" s="28">
        <v>0</v>
      </c>
    </row>
    <row r="272" ht="16.9" customHeight="1" spans="1:3">
      <c r="A272" s="45">
        <v>10109</v>
      </c>
      <c r="B272" s="86" t="s">
        <v>253</v>
      </c>
      <c r="C272" s="11">
        <f>SUM(C273,C276:C285)</f>
        <v>614</v>
      </c>
    </row>
    <row r="273" ht="16.9" customHeight="1" spans="1:3">
      <c r="A273" s="45">
        <v>1010901</v>
      </c>
      <c r="B273" s="86" t="s">
        <v>254</v>
      </c>
      <c r="C273" s="11">
        <f>SUM(C274:C275)</f>
        <v>50</v>
      </c>
    </row>
    <row r="274" ht="17.1" customHeight="1" spans="1:3">
      <c r="A274" s="45">
        <v>101090101</v>
      </c>
      <c r="B274" s="99" t="s">
        <v>255</v>
      </c>
      <c r="C274" s="28">
        <v>0</v>
      </c>
    </row>
    <row r="275" ht="17.1" customHeight="1" spans="1:3">
      <c r="A275" s="45">
        <v>101090109</v>
      </c>
      <c r="B275" s="99" t="s">
        <v>256</v>
      </c>
      <c r="C275" s="28">
        <v>50</v>
      </c>
    </row>
    <row r="276" ht="16.9" customHeight="1" spans="1:3">
      <c r="A276" s="45">
        <v>1010902</v>
      </c>
      <c r="B276" s="86" t="s">
        <v>257</v>
      </c>
      <c r="C276" s="28">
        <v>0</v>
      </c>
    </row>
    <row r="277" ht="16.9" customHeight="1" spans="1:3">
      <c r="A277" s="45">
        <v>1010903</v>
      </c>
      <c r="B277" s="86" t="s">
        <v>258</v>
      </c>
      <c r="C277" s="28">
        <v>87</v>
      </c>
    </row>
    <row r="278" ht="16.9" customHeight="1" spans="1:3">
      <c r="A278" s="45">
        <v>1010904</v>
      </c>
      <c r="B278" s="86" t="s">
        <v>259</v>
      </c>
      <c r="C278" s="28">
        <v>0</v>
      </c>
    </row>
    <row r="279" ht="16.9" customHeight="1" spans="1:3">
      <c r="A279" s="45">
        <v>1010905</v>
      </c>
      <c r="B279" s="86" t="s">
        <v>260</v>
      </c>
      <c r="C279" s="28">
        <v>102</v>
      </c>
    </row>
    <row r="280" ht="16.9" customHeight="1" spans="1:3">
      <c r="A280" s="45">
        <v>1010906</v>
      </c>
      <c r="B280" s="86" t="s">
        <v>261</v>
      </c>
      <c r="C280" s="28">
        <v>116</v>
      </c>
    </row>
    <row r="281" ht="17.1" customHeight="1" spans="1:3">
      <c r="A281" s="45">
        <v>1010918</v>
      </c>
      <c r="B281" s="86" t="s">
        <v>262</v>
      </c>
      <c r="C281" s="28">
        <v>0</v>
      </c>
    </row>
    <row r="282" ht="16.9" customHeight="1" spans="1:3">
      <c r="A282" s="45">
        <v>1010919</v>
      </c>
      <c r="B282" s="86" t="s">
        <v>263</v>
      </c>
      <c r="C282" s="28">
        <v>259</v>
      </c>
    </row>
    <row r="283" ht="16.9" customHeight="1" spans="1:3">
      <c r="A283" s="45">
        <v>1010920</v>
      </c>
      <c r="B283" s="86" t="s">
        <v>264</v>
      </c>
      <c r="C283" s="28">
        <v>0</v>
      </c>
    </row>
    <row r="284" ht="16.9" customHeight="1" spans="1:3">
      <c r="A284" s="45">
        <v>1010921</v>
      </c>
      <c r="B284" s="86" t="s">
        <v>265</v>
      </c>
      <c r="C284" s="28">
        <v>0</v>
      </c>
    </row>
    <row r="285" ht="16.9" customHeight="1" spans="1:3">
      <c r="A285" s="45">
        <v>1010922</v>
      </c>
      <c r="B285" s="86" t="s">
        <v>266</v>
      </c>
      <c r="C285" s="28">
        <v>0</v>
      </c>
    </row>
    <row r="286" ht="16.9" customHeight="1" spans="1:3">
      <c r="A286" s="45">
        <v>10110</v>
      </c>
      <c r="B286" s="86" t="s">
        <v>267</v>
      </c>
      <c r="C286" s="11">
        <f>SUM(C287:C294)</f>
        <v>361</v>
      </c>
    </row>
    <row r="287" ht="16.9" customHeight="1" spans="1:3">
      <c r="A287" s="45">
        <v>1011001</v>
      </c>
      <c r="B287" s="86" t="s">
        <v>268</v>
      </c>
      <c r="C287" s="28">
        <v>22</v>
      </c>
    </row>
    <row r="288" ht="16.9" customHeight="1" spans="1:3">
      <c r="A288" s="45">
        <v>1011002</v>
      </c>
      <c r="B288" s="86" t="s">
        <v>269</v>
      </c>
      <c r="C288" s="28">
        <v>0</v>
      </c>
    </row>
    <row r="289" ht="16.9" customHeight="1" spans="1:3">
      <c r="A289" s="45">
        <v>1011003</v>
      </c>
      <c r="B289" s="86" t="s">
        <v>270</v>
      </c>
      <c r="C289" s="28">
        <v>61</v>
      </c>
    </row>
    <row r="290" ht="16.9" customHeight="1" spans="1:3">
      <c r="A290" s="45">
        <v>1011004</v>
      </c>
      <c r="B290" s="86" t="s">
        <v>271</v>
      </c>
      <c r="C290" s="28">
        <v>3</v>
      </c>
    </row>
    <row r="291" ht="16.9" customHeight="1" spans="1:3">
      <c r="A291" s="45">
        <v>1011005</v>
      </c>
      <c r="B291" s="86" t="s">
        <v>272</v>
      </c>
      <c r="C291" s="28">
        <v>45</v>
      </c>
    </row>
    <row r="292" ht="16.9" customHeight="1" spans="1:3">
      <c r="A292" s="45">
        <v>1011006</v>
      </c>
      <c r="B292" s="86" t="s">
        <v>273</v>
      </c>
      <c r="C292" s="28">
        <v>149</v>
      </c>
    </row>
    <row r="293" ht="16.9" customHeight="1" spans="1:3">
      <c r="A293" s="45">
        <v>1011019</v>
      </c>
      <c r="B293" s="86" t="s">
        <v>274</v>
      </c>
      <c r="C293" s="28">
        <v>81</v>
      </c>
    </row>
    <row r="294" ht="16.9" customHeight="1" spans="1:3">
      <c r="A294" s="45">
        <v>1011020</v>
      </c>
      <c r="B294" s="86" t="s">
        <v>275</v>
      </c>
      <c r="C294" s="28">
        <v>0</v>
      </c>
    </row>
    <row r="295" ht="16.9" customHeight="1" spans="1:3">
      <c r="A295" s="45">
        <v>10111</v>
      </c>
      <c r="B295" s="86" t="s">
        <v>276</v>
      </c>
      <c r="C295" s="11">
        <f>SUM(C296,C299:C300)</f>
        <v>197</v>
      </c>
    </row>
    <row r="296" ht="16.9" customHeight="1" spans="1:3">
      <c r="A296" s="45">
        <v>1011101</v>
      </c>
      <c r="B296" s="86" t="s">
        <v>277</v>
      </c>
      <c r="C296" s="11">
        <f>SUM(C297:C298)</f>
        <v>0</v>
      </c>
    </row>
    <row r="297" ht="16.9" customHeight="1" spans="1:3">
      <c r="A297" s="45">
        <v>101110101</v>
      </c>
      <c r="B297" s="99" t="s">
        <v>278</v>
      </c>
      <c r="C297" s="28">
        <v>0</v>
      </c>
    </row>
    <row r="298" ht="16.9" customHeight="1" spans="1:3">
      <c r="A298" s="45">
        <v>101110109</v>
      </c>
      <c r="B298" s="99" t="s">
        <v>279</v>
      </c>
      <c r="C298" s="28">
        <v>0</v>
      </c>
    </row>
    <row r="299" ht="16.9" customHeight="1" spans="1:3">
      <c r="A299" s="45">
        <v>1011119</v>
      </c>
      <c r="B299" s="86" t="s">
        <v>280</v>
      </c>
      <c r="C299" s="28">
        <v>197</v>
      </c>
    </row>
    <row r="300" ht="16.9" customHeight="1" spans="1:3">
      <c r="A300" s="45">
        <v>1011120</v>
      </c>
      <c r="B300" s="86" t="s">
        <v>281</v>
      </c>
      <c r="C300" s="28">
        <v>0</v>
      </c>
    </row>
    <row r="301" ht="16.9" customHeight="1" spans="1:3">
      <c r="A301" s="45">
        <v>10112</v>
      </c>
      <c r="B301" s="86" t="s">
        <v>282</v>
      </c>
      <c r="C301" s="11">
        <f>SUM(C302:C309)</f>
        <v>1297</v>
      </c>
    </row>
    <row r="302" ht="16.9" customHeight="1" spans="1:3">
      <c r="A302" s="45">
        <v>1011201</v>
      </c>
      <c r="B302" s="86" t="s">
        <v>283</v>
      </c>
      <c r="C302" s="28">
        <v>11</v>
      </c>
    </row>
    <row r="303" ht="16.9" customHeight="1" spans="1:3">
      <c r="A303" s="45">
        <v>1011202</v>
      </c>
      <c r="B303" s="86" t="s">
        <v>284</v>
      </c>
      <c r="C303" s="28">
        <v>21</v>
      </c>
    </row>
    <row r="304" ht="16.9" customHeight="1" spans="1:3">
      <c r="A304" s="45">
        <v>1011203</v>
      </c>
      <c r="B304" s="86" t="s">
        <v>285</v>
      </c>
      <c r="C304" s="28">
        <v>454</v>
      </c>
    </row>
    <row r="305" ht="16.9" customHeight="1" spans="1:3">
      <c r="A305" s="45">
        <v>1011204</v>
      </c>
      <c r="B305" s="86" t="s">
        <v>286</v>
      </c>
      <c r="C305" s="28">
        <v>0</v>
      </c>
    </row>
    <row r="306" ht="16.9" customHeight="1" spans="1:3">
      <c r="A306" s="45">
        <v>1011205</v>
      </c>
      <c r="B306" s="86" t="s">
        <v>287</v>
      </c>
      <c r="C306" s="28">
        <v>355</v>
      </c>
    </row>
    <row r="307" ht="16.9" customHeight="1" spans="1:3">
      <c r="A307" s="45">
        <v>1011206</v>
      </c>
      <c r="B307" s="86" t="s">
        <v>288</v>
      </c>
      <c r="C307" s="28">
        <v>163</v>
      </c>
    </row>
    <row r="308" ht="16.9" customHeight="1" spans="1:3">
      <c r="A308" s="45">
        <v>1011219</v>
      </c>
      <c r="B308" s="86" t="s">
        <v>289</v>
      </c>
      <c r="C308" s="28">
        <v>142</v>
      </c>
    </row>
    <row r="309" ht="16.9" customHeight="1" spans="1:3">
      <c r="A309" s="45">
        <v>1011220</v>
      </c>
      <c r="B309" s="86" t="s">
        <v>290</v>
      </c>
      <c r="C309" s="28">
        <v>151</v>
      </c>
    </row>
    <row r="310" ht="16.9" customHeight="1" spans="1:3">
      <c r="A310" s="45">
        <v>10113</v>
      </c>
      <c r="B310" s="86" t="s">
        <v>291</v>
      </c>
      <c r="C310" s="11">
        <f>SUM(C311:C318)</f>
        <v>592</v>
      </c>
    </row>
    <row r="311" ht="16.9" customHeight="1" spans="1:3">
      <c r="A311" s="45">
        <v>1011301</v>
      </c>
      <c r="B311" s="86" t="s">
        <v>292</v>
      </c>
      <c r="C311" s="28">
        <v>38</v>
      </c>
    </row>
    <row r="312" ht="16.9" customHeight="1" spans="1:3">
      <c r="A312" s="45">
        <v>1011302</v>
      </c>
      <c r="B312" s="86" t="s">
        <v>293</v>
      </c>
      <c r="C312" s="28">
        <v>0</v>
      </c>
    </row>
    <row r="313" ht="16.9" customHeight="1" spans="1:3">
      <c r="A313" s="45">
        <v>1011303</v>
      </c>
      <c r="B313" s="86" t="s">
        <v>294</v>
      </c>
      <c r="C313" s="28">
        <v>99</v>
      </c>
    </row>
    <row r="314" ht="16.9" customHeight="1" spans="1:3">
      <c r="A314" s="45">
        <v>1011304</v>
      </c>
      <c r="B314" s="86" t="s">
        <v>295</v>
      </c>
      <c r="C314" s="28">
        <v>0</v>
      </c>
    </row>
    <row r="315" ht="16.9" customHeight="1" spans="1:3">
      <c r="A315" s="45">
        <v>1011305</v>
      </c>
      <c r="B315" s="86" t="s">
        <v>296</v>
      </c>
      <c r="C315" s="28">
        <v>0</v>
      </c>
    </row>
    <row r="316" ht="16.9" customHeight="1" spans="1:3">
      <c r="A316" s="45">
        <v>1011306</v>
      </c>
      <c r="B316" s="86" t="s">
        <v>297</v>
      </c>
      <c r="C316" s="28">
        <v>292</v>
      </c>
    </row>
    <row r="317" ht="16.9" customHeight="1" spans="1:3">
      <c r="A317" s="45">
        <v>1011319</v>
      </c>
      <c r="B317" s="86" t="s">
        <v>298</v>
      </c>
      <c r="C317" s="28">
        <v>163</v>
      </c>
    </row>
    <row r="318" ht="16.9" customHeight="1" spans="1:3">
      <c r="A318" s="45">
        <v>1011320</v>
      </c>
      <c r="B318" s="86" t="s">
        <v>299</v>
      </c>
      <c r="C318" s="28">
        <v>0</v>
      </c>
    </row>
    <row r="319" ht="16.9" customHeight="1" spans="1:3">
      <c r="A319" s="45">
        <v>10114</v>
      </c>
      <c r="B319" s="86" t="s">
        <v>300</v>
      </c>
      <c r="C319" s="11">
        <f>SUM(C320:C321)</f>
        <v>1178</v>
      </c>
    </row>
    <row r="320" ht="16.9" customHeight="1" spans="1:3">
      <c r="A320" s="45">
        <v>1011401</v>
      </c>
      <c r="B320" s="86" t="s">
        <v>301</v>
      </c>
      <c r="C320" s="28">
        <v>1178</v>
      </c>
    </row>
    <row r="321" ht="16.9" customHeight="1" spans="1:3">
      <c r="A321" s="45">
        <v>1011420</v>
      </c>
      <c r="B321" s="86" t="s">
        <v>302</v>
      </c>
      <c r="C321" s="28">
        <v>0</v>
      </c>
    </row>
    <row r="322" ht="16.9" customHeight="1" spans="1:3">
      <c r="A322" s="45">
        <v>10115</v>
      </c>
      <c r="B322" s="86" t="s">
        <v>303</v>
      </c>
      <c r="C322" s="11">
        <f>SUM(C323:C324)</f>
        <v>0</v>
      </c>
    </row>
    <row r="323" ht="16.9" customHeight="1" spans="1:3">
      <c r="A323" s="45">
        <v>1011501</v>
      </c>
      <c r="B323" s="86" t="s">
        <v>304</v>
      </c>
      <c r="C323" s="28">
        <v>0</v>
      </c>
    </row>
    <row r="324" ht="16.9" customHeight="1" spans="1:3">
      <c r="A324" s="45">
        <v>1011520</v>
      </c>
      <c r="B324" s="86" t="s">
        <v>305</v>
      </c>
      <c r="C324" s="28">
        <v>0</v>
      </c>
    </row>
    <row r="325" ht="16.9" customHeight="1" spans="1:3">
      <c r="A325" s="45">
        <v>10116</v>
      </c>
      <c r="B325" s="86" t="s">
        <v>306</v>
      </c>
      <c r="C325" s="11">
        <f>SUM(C326:C327)</f>
        <v>0</v>
      </c>
    </row>
    <row r="326" ht="16.9" customHeight="1" spans="1:3">
      <c r="A326" s="45">
        <v>1011601</v>
      </c>
      <c r="B326" s="86" t="s">
        <v>307</v>
      </c>
      <c r="C326" s="28">
        <v>0</v>
      </c>
    </row>
    <row r="327" ht="16.9" customHeight="1" spans="1:3">
      <c r="A327" s="45">
        <v>1011620</v>
      </c>
      <c r="B327" s="86" t="s">
        <v>308</v>
      </c>
      <c r="C327" s="28">
        <v>0</v>
      </c>
    </row>
    <row r="328" ht="16.9" customHeight="1" spans="1:3">
      <c r="A328" s="45">
        <v>10117</v>
      </c>
      <c r="B328" s="86" t="s">
        <v>309</v>
      </c>
      <c r="C328" s="11">
        <f>SUM(C329,C333,C337:C338)</f>
        <v>0</v>
      </c>
    </row>
    <row r="329" ht="16.9" customHeight="1" spans="1:3">
      <c r="A329" s="45">
        <v>1011701</v>
      </c>
      <c r="B329" s="86" t="s">
        <v>310</v>
      </c>
      <c r="C329" s="11">
        <f>SUM(C330:C332)</f>
        <v>0</v>
      </c>
    </row>
    <row r="330" ht="16.9" customHeight="1" spans="1:3">
      <c r="A330" s="45">
        <v>101170101</v>
      </c>
      <c r="B330" s="99" t="s">
        <v>311</v>
      </c>
      <c r="C330" s="28">
        <v>0</v>
      </c>
    </row>
    <row r="331" ht="16.9" customHeight="1" spans="1:3">
      <c r="A331" s="45">
        <v>101170102</v>
      </c>
      <c r="B331" s="99" t="s">
        <v>312</v>
      </c>
      <c r="C331" s="28">
        <v>0</v>
      </c>
    </row>
    <row r="332" ht="16.9" customHeight="1" spans="1:3">
      <c r="A332" s="45">
        <v>101170103</v>
      </c>
      <c r="B332" s="99" t="s">
        <v>313</v>
      </c>
      <c r="C332" s="28">
        <v>0</v>
      </c>
    </row>
    <row r="333" ht="16.9" customHeight="1" spans="1:3">
      <c r="A333" s="45">
        <v>1011703</v>
      </c>
      <c r="B333" s="86" t="s">
        <v>314</v>
      </c>
      <c r="C333" s="11">
        <f>SUM(C334:C336)</f>
        <v>0</v>
      </c>
    </row>
    <row r="334" ht="16.9" customHeight="1" spans="1:3">
      <c r="A334" s="45">
        <v>101170301</v>
      </c>
      <c r="B334" s="99" t="s">
        <v>315</v>
      </c>
      <c r="C334" s="28">
        <v>0</v>
      </c>
    </row>
    <row r="335" ht="16.9" customHeight="1" spans="1:3">
      <c r="A335" s="45">
        <v>101170302</v>
      </c>
      <c r="B335" s="99" t="s">
        <v>316</v>
      </c>
      <c r="C335" s="28">
        <v>0</v>
      </c>
    </row>
    <row r="336" ht="16.9" customHeight="1" spans="1:3">
      <c r="A336" s="45">
        <v>101170303</v>
      </c>
      <c r="B336" s="99" t="s">
        <v>317</v>
      </c>
      <c r="C336" s="28">
        <v>0</v>
      </c>
    </row>
    <row r="337" ht="16.9" customHeight="1" spans="1:3">
      <c r="A337" s="45">
        <v>1011720</v>
      </c>
      <c r="B337" s="86" t="s">
        <v>318</v>
      </c>
      <c r="C337" s="28">
        <v>0</v>
      </c>
    </row>
    <row r="338" ht="16.9" customHeight="1" spans="1:3">
      <c r="A338" s="45">
        <v>1011721</v>
      </c>
      <c r="B338" s="86" t="s">
        <v>319</v>
      </c>
      <c r="C338" s="28">
        <v>0</v>
      </c>
    </row>
    <row r="339" ht="16.9" customHeight="1" spans="1:3">
      <c r="A339" s="45">
        <v>10118</v>
      </c>
      <c r="B339" s="86" t="s">
        <v>320</v>
      </c>
      <c r="C339" s="11">
        <f>SUM(C340:C342)</f>
        <v>792</v>
      </c>
    </row>
    <row r="340" ht="16.9" customHeight="1" spans="1:3">
      <c r="A340" s="45">
        <v>1011801</v>
      </c>
      <c r="B340" s="86" t="s">
        <v>321</v>
      </c>
      <c r="C340" s="28">
        <v>792</v>
      </c>
    </row>
    <row r="341" ht="16.9" customHeight="1" spans="1:3">
      <c r="A341" s="45">
        <v>1011802</v>
      </c>
      <c r="B341" s="86" t="s">
        <v>322</v>
      </c>
      <c r="C341" s="28">
        <v>0</v>
      </c>
    </row>
    <row r="342" ht="16.9" customHeight="1" spans="1:3">
      <c r="A342" s="45">
        <v>1011820</v>
      </c>
      <c r="B342" s="86" t="s">
        <v>323</v>
      </c>
      <c r="C342" s="28">
        <v>0</v>
      </c>
    </row>
    <row r="343" ht="16.9" customHeight="1" spans="1:3">
      <c r="A343" s="45">
        <v>10119</v>
      </c>
      <c r="B343" s="86" t="s">
        <v>324</v>
      </c>
      <c r="C343" s="11">
        <f>SUM(C344:C345)</f>
        <v>676</v>
      </c>
    </row>
    <row r="344" ht="16.9" customHeight="1" spans="1:3">
      <c r="A344" s="45">
        <v>1011901</v>
      </c>
      <c r="B344" s="86" t="s">
        <v>325</v>
      </c>
      <c r="C344" s="28">
        <v>676</v>
      </c>
    </row>
    <row r="345" ht="16.9" customHeight="1" spans="1:3">
      <c r="A345" s="45">
        <v>1011920</v>
      </c>
      <c r="B345" s="86" t="s">
        <v>326</v>
      </c>
      <c r="C345" s="28">
        <v>0</v>
      </c>
    </row>
    <row r="346" ht="16.9" customHeight="1" spans="1:3">
      <c r="A346" s="45">
        <v>10120</v>
      </c>
      <c r="B346" s="86" t="s">
        <v>327</v>
      </c>
      <c r="C346" s="11">
        <f>SUM(C347:C348)</f>
        <v>0</v>
      </c>
    </row>
    <row r="347" ht="16.9" customHeight="1" spans="1:3">
      <c r="A347" s="45">
        <v>1012001</v>
      </c>
      <c r="B347" s="86" t="s">
        <v>328</v>
      </c>
      <c r="C347" s="28">
        <v>0</v>
      </c>
    </row>
    <row r="348" ht="16.9" customHeight="1" spans="1:3">
      <c r="A348" s="45">
        <v>1012020</v>
      </c>
      <c r="B348" s="86" t="s">
        <v>329</v>
      </c>
      <c r="C348" s="28">
        <v>0</v>
      </c>
    </row>
    <row r="349" ht="16.9" customHeight="1" spans="1:3">
      <c r="A349" s="45">
        <v>10199</v>
      </c>
      <c r="B349" s="86" t="s">
        <v>330</v>
      </c>
      <c r="C349" s="28">
        <v>0</v>
      </c>
    </row>
    <row r="350" ht="16.9" customHeight="1" spans="1:3">
      <c r="A350" s="45">
        <v>103</v>
      </c>
      <c r="B350" s="86" t="s">
        <v>331</v>
      </c>
      <c r="C350" s="11">
        <f>SUM(C351,C385,C718,C751,C769,C798)</f>
        <v>2989</v>
      </c>
    </row>
    <row r="351" ht="16.9" customHeight="1" spans="1:3">
      <c r="A351" s="45">
        <v>10302</v>
      </c>
      <c r="B351" s="86" t="s">
        <v>332</v>
      </c>
      <c r="C351" s="11">
        <f>SUM(C352,C355,C358,C365:C370,C374:C382)</f>
        <v>400</v>
      </c>
    </row>
    <row r="352" ht="16.9" customHeight="1" spans="1:3">
      <c r="A352" s="45">
        <v>1030201</v>
      </c>
      <c r="B352" s="86" t="s">
        <v>333</v>
      </c>
      <c r="C352" s="11">
        <f>SUM(C353:C354)</f>
        <v>19</v>
      </c>
    </row>
    <row r="353" ht="16.9" customHeight="1" spans="1:3">
      <c r="A353" s="45">
        <v>103020101</v>
      </c>
      <c r="B353" s="99" t="s">
        <v>334</v>
      </c>
      <c r="C353" s="28">
        <v>19</v>
      </c>
    </row>
    <row r="354" ht="16.9" customHeight="1" spans="1:3">
      <c r="A354" s="45">
        <v>103020102</v>
      </c>
      <c r="B354" s="99" t="s">
        <v>335</v>
      </c>
      <c r="C354" s="28">
        <v>0</v>
      </c>
    </row>
    <row r="355" ht="16.9" customHeight="1" spans="1:3">
      <c r="A355" s="45">
        <v>1030202</v>
      </c>
      <c r="B355" s="86" t="s">
        <v>336</v>
      </c>
      <c r="C355" s="11">
        <f>C356+C357</f>
        <v>62</v>
      </c>
    </row>
    <row r="356" ht="17.1" customHeight="1" spans="1:3">
      <c r="A356" s="45">
        <v>103020201</v>
      </c>
      <c r="B356" s="99" t="s">
        <v>337</v>
      </c>
      <c r="C356" s="28">
        <v>0</v>
      </c>
    </row>
    <row r="357" ht="17.1" customHeight="1" spans="1:3">
      <c r="A357" s="45">
        <v>103020299</v>
      </c>
      <c r="B357" s="99" t="s">
        <v>338</v>
      </c>
      <c r="C357" s="28">
        <v>62</v>
      </c>
    </row>
    <row r="358" ht="16.9" customHeight="1" spans="1:3">
      <c r="A358" s="45">
        <v>1030203</v>
      </c>
      <c r="B358" s="86" t="s">
        <v>339</v>
      </c>
      <c r="C358" s="11">
        <f>SUM(C359:C364)</f>
        <v>292</v>
      </c>
    </row>
    <row r="359" ht="16.9" customHeight="1" spans="1:3">
      <c r="A359" s="45">
        <v>103020301</v>
      </c>
      <c r="B359" s="99" t="s">
        <v>340</v>
      </c>
      <c r="C359" s="28">
        <v>292</v>
      </c>
    </row>
    <row r="360" ht="16.9" customHeight="1" spans="1:3">
      <c r="A360" s="45">
        <v>103020302</v>
      </c>
      <c r="B360" s="99" t="s">
        <v>341</v>
      </c>
      <c r="C360" s="28">
        <v>0</v>
      </c>
    </row>
    <row r="361" ht="17.25" customHeight="1" spans="1:3">
      <c r="A361" s="45">
        <v>103020303</v>
      </c>
      <c r="B361" s="99" t="s">
        <v>342</v>
      </c>
      <c r="C361" s="28">
        <v>0</v>
      </c>
    </row>
    <row r="362" ht="17.1" customHeight="1" spans="1:3">
      <c r="A362" s="45">
        <v>103020304</v>
      </c>
      <c r="B362" s="99" t="s">
        <v>343</v>
      </c>
      <c r="C362" s="28">
        <v>0</v>
      </c>
    </row>
    <row r="363" ht="17.1" customHeight="1" spans="1:3">
      <c r="A363" s="45">
        <v>103020305</v>
      </c>
      <c r="B363" s="99" t="s">
        <v>344</v>
      </c>
      <c r="C363" s="28">
        <v>0</v>
      </c>
    </row>
    <row r="364" ht="16.9" customHeight="1" spans="1:3">
      <c r="A364" s="45">
        <v>103020399</v>
      </c>
      <c r="B364" s="99" t="s">
        <v>345</v>
      </c>
      <c r="C364" s="28">
        <v>0</v>
      </c>
    </row>
    <row r="365" ht="16.9" customHeight="1" spans="1:3">
      <c r="A365" s="45">
        <v>1030205</v>
      </c>
      <c r="B365" s="86" t="s">
        <v>346</v>
      </c>
      <c r="C365" s="28">
        <v>0</v>
      </c>
    </row>
    <row r="366" ht="17.25" customHeight="1" spans="1:3">
      <c r="A366" s="45">
        <v>1030210</v>
      </c>
      <c r="B366" s="86" t="s">
        <v>347</v>
      </c>
      <c r="C366" s="28">
        <v>0</v>
      </c>
    </row>
    <row r="367" ht="17.25" customHeight="1" spans="1:3">
      <c r="A367" s="45">
        <v>1030211</v>
      </c>
      <c r="B367" s="86" t="s">
        <v>348</v>
      </c>
      <c r="C367" s="28">
        <v>0</v>
      </c>
    </row>
    <row r="368" ht="17.25" customHeight="1" spans="1:3">
      <c r="A368" s="45">
        <v>1030212</v>
      </c>
      <c r="B368" s="86" t="s">
        <v>349</v>
      </c>
      <c r="C368" s="28">
        <v>0</v>
      </c>
    </row>
    <row r="369" ht="17.25" customHeight="1" spans="1:3">
      <c r="A369" s="45">
        <v>1030213</v>
      </c>
      <c r="B369" s="86" t="s">
        <v>350</v>
      </c>
      <c r="C369" s="28">
        <v>0</v>
      </c>
    </row>
    <row r="370" ht="17.1" customHeight="1" spans="1:3">
      <c r="A370" s="45">
        <v>1030215</v>
      </c>
      <c r="B370" s="86" t="s">
        <v>351</v>
      </c>
      <c r="C370" s="11">
        <f>C371+C372+C373</f>
        <v>0</v>
      </c>
    </row>
    <row r="371" ht="17.1" customHeight="1" spans="1:3">
      <c r="A371" s="45">
        <v>103021501</v>
      </c>
      <c r="B371" s="99" t="s">
        <v>352</v>
      </c>
      <c r="C371" s="28">
        <v>0</v>
      </c>
    </row>
    <row r="372" ht="17.1" customHeight="1" spans="1:3">
      <c r="A372" s="45">
        <v>103021502</v>
      </c>
      <c r="B372" s="99" t="s">
        <v>353</v>
      </c>
      <c r="C372" s="28">
        <v>0</v>
      </c>
    </row>
    <row r="373" ht="17.1" customHeight="1" spans="1:3">
      <c r="A373" s="45">
        <v>103021503</v>
      </c>
      <c r="B373" s="99" t="s">
        <v>354</v>
      </c>
      <c r="C373" s="28">
        <v>0</v>
      </c>
    </row>
    <row r="374" ht="17.1" customHeight="1" spans="1:3">
      <c r="A374" s="45">
        <v>1030216</v>
      </c>
      <c r="B374" s="86" t="s">
        <v>355</v>
      </c>
      <c r="C374" s="28">
        <v>0</v>
      </c>
    </row>
    <row r="375" ht="17.1" customHeight="1" spans="1:3">
      <c r="A375" s="45">
        <v>1030217</v>
      </c>
      <c r="B375" s="86" t="s">
        <v>356</v>
      </c>
      <c r="C375" s="28">
        <v>0</v>
      </c>
    </row>
    <row r="376" ht="17.1" customHeight="1" spans="1:3">
      <c r="A376" s="45">
        <v>1030218</v>
      </c>
      <c r="B376" s="86" t="s">
        <v>357</v>
      </c>
      <c r="C376" s="28">
        <v>10</v>
      </c>
    </row>
    <row r="377" ht="17.1" customHeight="1" spans="1:3">
      <c r="A377" s="45">
        <v>1030219</v>
      </c>
      <c r="B377" s="86" t="s">
        <v>358</v>
      </c>
      <c r="C377" s="28">
        <v>9</v>
      </c>
    </row>
    <row r="378" ht="17.1" customHeight="1" spans="1:3">
      <c r="A378" s="45">
        <v>1030220</v>
      </c>
      <c r="B378" s="86" t="s">
        <v>359</v>
      </c>
      <c r="C378" s="28">
        <v>6</v>
      </c>
    </row>
    <row r="379" ht="17.1" customHeight="1" spans="1:3">
      <c r="A379" s="45">
        <v>1030221</v>
      </c>
      <c r="B379" s="86" t="s">
        <v>360</v>
      </c>
      <c r="C379" s="28">
        <v>2</v>
      </c>
    </row>
    <row r="380" ht="17.1" customHeight="1" spans="1:3">
      <c r="A380" s="45">
        <v>1030222</v>
      </c>
      <c r="B380" s="86" t="s">
        <v>361</v>
      </c>
      <c r="C380" s="28">
        <v>0</v>
      </c>
    </row>
    <row r="381" ht="17.1" customHeight="1" spans="1:3">
      <c r="A381" s="45">
        <v>1030223</v>
      </c>
      <c r="B381" s="86" t="s">
        <v>362</v>
      </c>
      <c r="C381" s="28">
        <v>0</v>
      </c>
    </row>
    <row r="382" ht="17.25" customHeight="1" spans="1:3">
      <c r="A382" s="45">
        <v>1030299</v>
      </c>
      <c r="B382" s="86" t="s">
        <v>363</v>
      </c>
      <c r="C382" s="11">
        <f>C383+C384</f>
        <v>0</v>
      </c>
    </row>
    <row r="383" ht="17.1" customHeight="1" spans="1:3">
      <c r="A383" s="45">
        <v>103029901</v>
      </c>
      <c r="B383" s="99" t="s">
        <v>364</v>
      </c>
      <c r="C383" s="28">
        <v>0</v>
      </c>
    </row>
    <row r="384" ht="17.1" customHeight="1" spans="1:3">
      <c r="A384" s="45">
        <v>103029999</v>
      </c>
      <c r="B384" s="99" t="s">
        <v>365</v>
      </c>
      <c r="C384" s="28">
        <v>0</v>
      </c>
    </row>
    <row r="385" ht="16.9" customHeight="1" spans="1:3">
      <c r="A385" s="45">
        <v>10304</v>
      </c>
      <c r="B385" s="86" t="s">
        <v>366</v>
      </c>
      <c r="C385" s="11">
        <f>C386+C406+C410+C414+C420+C425+C428+C432+C434+C439+C442+C445+C449+C452+C454+C474+C477+C479+C481+C483+C486+C489+C492+C500+C502+C506+C508+C519+C522+C525+C537+C546+C551+C559+C566+C569+C574+C577+C591+C596+C630+C638+C644+C668+C675+C680+C685+C689+C693+C696+C699+C701+C703+C708+C711+C713+C716</f>
        <v>298</v>
      </c>
    </row>
    <row r="386" ht="16.9" customHeight="1" spans="1:3">
      <c r="A386" s="45">
        <v>1030401</v>
      </c>
      <c r="B386" s="86" t="s">
        <v>367</v>
      </c>
      <c r="C386" s="11">
        <f>SUM(C387:C405)</f>
        <v>1</v>
      </c>
    </row>
    <row r="387" ht="16.9" customHeight="1" spans="1:3">
      <c r="A387" s="45">
        <v>103040101</v>
      </c>
      <c r="B387" s="99" t="s">
        <v>368</v>
      </c>
      <c r="C387" s="28">
        <v>0</v>
      </c>
    </row>
    <row r="388" ht="16.9" customHeight="1" spans="1:3">
      <c r="A388" s="45">
        <v>103040102</v>
      </c>
      <c r="B388" s="99" t="s">
        <v>369</v>
      </c>
      <c r="C388" s="28">
        <v>0</v>
      </c>
    </row>
    <row r="389" ht="16.9" customHeight="1" spans="1:3">
      <c r="A389" s="45">
        <v>103040103</v>
      </c>
      <c r="B389" s="99" t="s">
        <v>370</v>
      </c>
      <c r="C389" s="28">
        <v>0</v>
      </c>
    </row>
    <row r="390" ht="16.9" customHeight="1" spans="1:3">
      <c r="A390" s="45">
        <v>103040104</v>
      </c>
      <c r="B390" s="99" t="s">
        <v>371</v>
      </c>
      <c r="C390" s="28">
        <v>0</v>
      </c>
    </row>
    <row r="391" ht="16.9" customHeight="1" spans="1:3">
      <c r="A391" s="45">
        <v>103040106</v>
      </c>
      <c r="B391" s="99" t="s">
        <v>372</v>
      </c>
      <c r="C391" s="28">
        <v>0</v>
      </c>
    </row>
    <row r="392" ht="16.9" customHeight="1" spans="1:3">
      <c r="A392" s="45">
        <v>103040109</v>
      </c>
      <c r="B392" s="99" t="s">
        <v>373</v>
      </c>
      <c r="C392" s="28">
        <v>0</v>
      </c>
    </row>
    <row r="393" ht="16.9" customHeight="1" spans="1:3">
      <c r="A393" s="45">
        <v>103040110</v>
      </c>
      <c r="B393" s="99" t="s">
        <v>374</v>
      </c>
      <c r="C393" s="28">
        <v>1</v>
      </c>
    </row>
    <row r="394" ht="16.9" customHeight="1" spans="1:3">
      <c r="A394" s="45">
        <v>103040111</v>
      </c>
      <c r="B394" s="99" t="s">
        <v>375</v>
      </c>
      <c r="C394" s="28">
        <v>0</v>
      </c>
    </row>
    <row r="395" ht="16.9" customHeight="1" spans="1:3">
      <c r="A395" s="45">
        <v>103040112</v>
      </c>
      <c r="B395" s="99" t="s">
        <v>376</v>
      </c>
      <c r="C395" s="28">
        <v>0</v>
      </c>
    </row>
    <row r="396" ht="16.9" customHeight="1" spans="1:3">
      <c r="A396" s="45">
        <v>103040113</v>
      </c>
      <c r="B396" s="99" t="s">
        <v>377</v>
      </c>
      <c r="C396" s="28">
        <v>0</v>
      </c>
    </row>
    <row r="397" ht="16.9" customHeight="1" spans="1:3">
      <c r="A397" s="45">
        <v>103040114</v>
      </c>
      <c r="B397" s="99" t="s">
        <v>378</v>
      </c>
      <c r="C397" s="28">
        <v>0</v>
      </c>
    </row>
    <row r="398" ht="16.9" customHeight="1" spans="1:3">
      <c r="A398" s="45">
        <v>103040115</v>
      </c>
      <c r="B398" s="99" t="s">
        <v>379</v>
      </c>
      <c r="C398" s="28">
        <v>0</v>
      </c>
    </row>
    <row r="399" ht="16.9" customHeight="1" spans="1:3">
      <c r="A399" s="45">
        <v>103040116</v>
      </c>
      <c r="B399" s="99" t="s">
        <v>380</v>
      </c>
      <c r="C399" s="28">
        <v>0</v>
      </c>
    </row>
    <row r="400" ht="16.9" customHeight="1" spans="1:3">
      <c r="A400" s="45">
        <v>103040117</v>
      </c>
      <c r="B400" s="99" t="s">
        <v>381</v>
      </c>
      <c r="C400" s="28">
        <v>0</v>
      </c>
    </row>
    <row r="401" ht="16.9" customHeight="1" spans="1:3">
      <c r="A401" s="45">
        <v>103040120</v>
      </c>
      <c r="B401" s="99" t="s">
        <v>382</v>
      </c>
      <c r="C401" s="28">
        <v>0</v>
      </c>
    </row>
    <row r="402" ht="16.9" customHeight="1" spans="1:3">
      <c r="A402" s="45">
        <v>103040121</v>
      </c>
      <c r="B402" s="99" t="s">
        <v>383</v>
      </c>
      <c r="C402" s="28">
        <v>0</v>
      </c>
    </row>
    <row r="403" ht="16.9" customHeight="1" spans="1:3">
      <c r="A403" s="45">
        <v>103040122</v>
      </c>
      <c r="B403" s="99" t="s">
        <v>384</v>
      </c>
      <c r="C403" s="28">
        <v>0</v>
      </c>
    </row>
    <row r="404" ht="17.1" customHeight="1" spans="1:3">
      <c r="A404" s="45">
        <v>103040123</v>
      </c>
      <c r="B404" s="99" t="s">
        <v>385</v>
      </c>
      <c r="C404" s="28">
        <v>0</v>
      </c>
    </row>
    <row r="405" ht="16.9" customHeight="1" spans="1:3">
      <c r="A405" s="45">
        <v>103040150</v>
      </c>
      <c r="B405" s="99" t="s">
        <v>386</v>
      </c>
      <c r="C405" s="28">
        <v>0</v>
      </c>
    </row>
    <row r="406" ht="16.9" customHeight="1" spans="1:3">
      <c r="A406" s="45">
        <v>1030402</v>
      </c>
      <c r="B406" s="86" t="s">
        <v>387</v>
      </c>
      <c r="C406" s="11">
        <f>SUM(C407:C409)</f>
        <v>59</v>
      </c>
    </row>
    <row r="407" ht="16.9" customHeight="1" spans="1:3">
      <c r="A407" s="45">
        <v>103040201</v>
      </c>
      <c r="B407" s="99" t="s">
        <v>388</v>
      </c>
      <c r="C407" s="28">
        <v>59</v>
      </c>
    </row>
    <row r="408" ht="17.1" customHeight="1" spans="1:3">
      <c r="A408" s="45">
        <v>103040202</v>
      </c>
      <c r="B408" s="99" t="s">
        <v>389</v>
      </c>
      <c r="C408" s="28">
        <v>0</v>
      </c>
    </row>
    <row r="409" ht="16.9" customHeight="1" spans="1:3">
      <c r="A409" s="45">
        <v>103040250</v>
      </c>
      <c r="B409" s="99" t="s">
        <v>390</v>
      </c>
      <c r="C409" s="28">
        <v>0</v>
      </c>
    </row>
    <row r="410" ht="16.9" customHeight="1" spans="1:3">
      <c r="A410" s="45">
        <v>1030403</v>
      </c>
      <c r="B410" s="86" t="s">
        <v>391</v>
      </c>
      <c r="C410" s="11">
        <f>SUM(C411:C413)</f>
        <v>0</v>
      </c>
    </row>
    <row r="411" ht="17.25" customHeight="1" spans="1:3">
      <c r="A411" s="45">
        <v>103040303</v>
      </c>
      <c r="B411" s="99" t="s">
        <v>392</v>
      </c>
      <c r="C411" s="28">
        <v>0</v>
      </c>
    </row>
    <row r="412" ht="17.1" customHeight="1" spans="1:3">
      <c r="A412" s="45">
        <v>103040305</v>
      </c>
      <c r="B412" s="99" t="s">
        <v>393</v>
      </c>
      <c r="C412" s="28">
        <v>0</v>
      </c>
    </row>
    <row r="413" ht="17.25" customHeight="1" spans="1:3">
      <c r="A413" s="45">
        <v>103040350</v>
      </c>
      <c r="B413" s="99" t="s">
        <v>394</v>
      </c>
      <c r="C413" s="28">
        <v>0</v>
      </c>
    </row>
    <row r="414" ht="17.25" customHeight="1" spans="1:3">
      <c r="A414" s="45">
        <v>1030404</v>
      </c>
      <c r="B414" s="86" t="s">
        <v>395</v>
      </c>
      <c r="C414" s="11">
        <f>SUM(C415:C419)</f>
        <v>0</v>
      </c>
    </row>
    <row r="415" ht="16.9" customHeight="1" spans="1:3">
      <c r="A415" s="45">
        <v>103040401</v>
      </c>
      <c r="B415" s="99" t="s">
        <v>396</v>
      </c>
      <c r="C415" s="28">
        <v>0</v>
      </c>
    </row>
    <row r="416" ht="16.9" customHeight="1" spans="1:3">
      <c r="A416" s="45">
        <v>103040402</v>
      </c>
      <c r="B416" s="99" t="s">
        <v>397</v>
      </c>
      <c r="C416" s="28">
        <v>0</v>
      </c>
    </row>
    <row r="417" ht="16.9" customHeight="1" spans="1:3">
      <c r="A417" s="45">
        <v>103040403</v>
      </c>
      <c r="B417" s="99" t="s">
        <v>398</v>
      </c>
      <c r="C417" s="28">
        <v>0</v>
      </c>
    </row>
    <row r="418" ht="16.9" customHeight="1" spans="1:3">
      <c r="A418" s="45">
        <v>103040404</v>
      </c>
      <c r="B418" s="99" t="s">
        <v>399</v>
      </c>
      <c r="C418" s="28">
        <v>0</v>
      </c>
    </row>
    <row r="419" ht="16.9" customHeight="1" spans="1:3">
      <c r="A419" s="45">
        <v>103040450</v>
      </c>
      <c r="B419" s="99" t="s">
        <v>400</v>
      </c>
      <c r="C419" s="28">
        <v>0</v>
      </c>
    </row>
    <row r="420" ht="16.9" customHeight="1" spans="1:3">
      <c r="A420" s="45">
        <v>1030405</v>
      </c>
      <c r="B420" s="86" t="s">
        <v>401</v>
      </c>
      <c r="C420" s="11">
        <f>SUM(C421:C424)</f>
        <v>0</v>
      </c>
    </row>
    <row r="421" ht="16.9" customHeight="1" spans="1:3">
      <c r="A421" s="45">
        <v>103040503</v>
      </c>
      <c r="B421" s="99" t="s">
        <v>402</v>
      </c>
      <c r="C421" s="28">
        <v>0</v>
      </c>
    </row>
    <row r="422" ht="16.9" customHeight="1" spans="1:3">
      <c r="A422" s="45">
        <v>103040504</v>
      </c>
      <c r="B422" s="99" t="s">
        <v>403</v>
      </c>
      <c r="C422" s="28">
        <v>0</v>
      </c>
    </row>
    <row r="423" ht="16.9" customHeight="1" spans="1:3">
      <c r="A423" s="45">
        <v>103040506</v>
      </c>
      <c r="B423" s="99" t="s">
        <v>404</v>
      </c>
      <c r="C423" s="28">
        <v>0</v>
      </c>
    </row>
    <row r="424" ht="16.9" customHeight="1" spans="1:3">
      <c r="A424" s="45">
        <v>103040550</v>
      </c>
      <c r="B424" s="99" t="s">
        <v>405</v>
      </c>
      <c r="C424" s="28">
        <v>0</v>
      </c>
    </row>
    <row r="425" ht="16.9" customHeight="1" spans="1:3">
      <c r="A425" s="45">
        <v>1030406</v>
      </c>
      <c r="B425" s="86" t="s">
        <v>406</v>
      </c>
      <c r="C425" s="11">
        <f>SUM(C426:C427)</f>
        <v>0</v>
      </c>
    </row>
    <row r="426" ht="16.9" customHeight="1" spans="1:3">
      <c r="A426" s="45">
        <v>103040601</v>
      </c>
      <c r="B426" s="99" t="s">
        <v>407</v>
      </c>
      <c r="C426" s="28">
        <v>0</v>
      </c>
    </row>
    <row r="427" ht="16.9" customHeight="1" spans="1:3">
      <c r="A427" s="45">
        <v>103040650</v>
      </c>
      <c r="B427" s="99" t="s">
        <v>408</v>
      </c>
      <c r="C427" s="28">
        <v>0</v>
      </c>
    </row>
    <row r="428" ht="16.9" customHeight="1" spans="1:3">
      <c r="A428" s="45">
        <v>1030407</v>
      </c>
      <c r="B428" s="86" t="s">
        <v>409</v>
      </c>
      <c r="C428" s="11">
        <f>SUM(C429:C431)</f>
        <v>1</v>
      </c>
    </row>
    <row r="429" ht="16.9" customHeight="1" spans="1:3">
      <c r="A429" s="45">
        <v>103040701</v>
      </c>
      <c r="B429" s="99" t="s">
        <v>407</v>
      </c>
      <c r="C429" s="28">
        <v>0</v>
      </c>
    </row>
    <row r="430" ht="16.9" customHeight="1" spans="1:3">
      <c r="A430" s="45">
        <v>103040702</v>
      </c>
      <c r="B430" s="99" t="s">
        <v>410</v>
      </c>
      <c r="C430" s="28">
        <v>0</v>
      </c>
    </row>
    <row r="431" ht="16.9" customHeight="1" spans="1:3">
      <c r="A431" s="45">
        <v>103040750</v>
      </c>
      <c r="B431" s="99" t="s">
        <v>411</v>
      </c>
      <c r="C431" s="28">
        <v>1</v>
      </c>
    </row>
    <row r="432" ht="16.9" customHeight="1" spans="1:3">
      <c r="A432" s="45">
        <v>1030408</v>
      </c>
      <c r="B432" s="86" t="s">
        <v>412</v>
      </c>
      <c r="C432" s="11">
        <f>C433</f>
        <v>0</v>
      </c>
    </row>
    <row r="433" ht="16.9" customHeight="1" spans="1:3">
      <c r="A433" s="45">
        <v>103040850</v>
      </c>
      <c r="B433" s="99" t="s">
        <v>413</v>
      </c>
      <c r="C433" s="28">
        <v>0</v>
      </c>
    </row>
    <row r="434" ht="16.9" customHeight="1" spans="1:3">
      <c r="A434" s="45">
        <v>1030409</v>
      </c>
      <c r="B434" s="86" t="s">
        <v>414</v>
      </c>
      <c r="C434" s="11">
        <f>SUM(C435:C438)</f>
        <v>0</v>
      </c>
    </row>
    <row r="435" ht="16.9" customHeight="1" spans="1:3">
      <c r="A435" s="45">
        <v>103040904</v>
      </c>
      <c r="B435" s="99" t="s">
        <v>415</v>
      </c>
      <c r="C435" s="28">
        <v>0</v>
      </c>
    </row>
    <row r="436" ht="16.9" customHeight="1" spans="1:3">
      <c r="A436" s="45">
        <v>103040905</v>
      </c>
      <c r="B436" s="99" t="s">
        <v>416</v>
      </c>
      <c r="C436" s="28">
        <v>0</v>
      </c>
    </row>
    <row r="437" ht="16.9" customHeight="1" spans="1:3">
      <c r="A437" s="45">
        <v>103040907</v>
      </c>
      <c r="B437" s="99" t="s">
        <v>417</v>
      </c>
      <c r="C437" s="28">
        <v>0</v>
      </c>
    </row>
    <row r="438" ht="16.9" customHeight="1" spans="1:3">
      <c r="A438" s="45">
        <v>103040950</v>
      </c>
      <c r="B438" s="99" t="s">
        <v>418</v>
      </c>
      <c r="C438" s="28">
        <v>0</v>
      </c>
    </row>
    <row r="439" ht="16.9" customHeight="1" spans="1:3">
      <c r="A439" s="45">
        <v>1030410</v>
      </c>
      <c r="B439" s="86" t="s">
        <v>419</v>
      </c>
      <c r="C439" s="11">
        <f>SUM(C440:C441)</f>
        <v>0</v>
      </c>
    </row>
    <row r="440" ht="16.9" customHeight="1" spans="1:3">
      <c r="A440" s="45">
        <v>103041001</v>
      </c>
      <c r="B440" s="99" t="s">
        <v>410</v>
      </c>
      <c r="C440" s="28">
        <v>0</v>
      </c>
    </row>
    <row r="441" ht="16.9" customHeight="1" spans="1:3">
      <c r="A441" s="45">
        <v>103041050</v>
      </c>
      <c r="B441" s="99" t="s">
        <v>420</v>
      </c>
      <c r="C441" s="28">
        <v>0</v>
      </c>
    </row>
    <row r="442" ht="16.9" customHeight="1" spans="1:3">
      <c r="A442" s="45">
        <v>1030411</v>
      </c>
      <c r="B442" s="86" t="s">
        <v>421</v>
      </c>
      <c r="C442" s="11">
        <f>SUM(C443:C444)</f>
        <v>120</v>
      </c>
    </row>
    <row r="443" ht="16.9" customHeight="1" spans="1:3">
      <c r="A443" s="45">
        <v>103041101</v>
      </c>
      <c r="B443" s="99" t="s">
        <v>422</v>
      </c>
      <c r="C443" s="28">
        <v>120</v>
      </c>
    </row>
    <row r="444" ht="16.9" customHeight="1" spans="1:3">
      <c r="A444" s="45">
        <v>103041150</v>
      </c>
      <c r="B444" s="99" t="s">
        <v>423</v>
      </c>
      <c r="C444" s="28">
        <v>0</v>
      </c>
    </row>
    <row r="445" ht="16.9" customHeight="1" spans="1:3">
      <c r="A445" s="45">
        <v>1030413</v>
      </c>
      <c r="B445" s="86" t="s">
        <v>424</v>
      </c>
      <c r="C445" s="11">
        <f>SUM(C446:C448)</f>
        <v>0</v>
      </c>
    </row>
    <row r="446" ht="16.9" customHeight="1" spans="1:3">
      <c r="A446" s="45">
        <v>103041301</v>
      </c>
      <c r="B446" s="99" t="s">
        <v>425</v>
      </c>
      <c r="C446" s="28">
        <v>0</v>
      </c>
    </row>
    <row r="447" ht="16.9" customHeight="1" spans="1:3">
      <c r="A447" s="45">
        <v>103041303</v>
      </c>
      <c r="B447" s="99" t="s">
        <v>426</v>
      </c>
      <c r="C447" s="28">
        <v>0</v>
      </c>
    </row>
    <row r="448" ht="16.9" customHeight="1" spans="1:3">
      <c r="A448" s="45">
        <v>103041350</v>
      </c>
      <c r="B448" s="99" t="s">
        <v>427</v>
      </c>
      <c r="C448" s="28">
        <v>0</v>
      </c>
    </row>
    <row r="449" ht="16.9" customHeight="1" spans="1:3">
      <c r="A449" s="45">
        <v>1030414</v>
      </c>
      <c r="B449" s="86" t="s">
        <v>428</v>
      </c>
      <c r="C449" s="11">
        <f>SUM(C450:C451)</f>
        <v>0</v>
      </c>
    </row>
    <row r="450" ht="16.9" customHeight="1" spans="1:3">
      <c r="A450" s="45">
        <v>103041403</v>
      </c>
      <c r="B450" s="99" t="s">
        <v>429</v>
      </c>
      <c r="C450" s="28">
        <v>0</v>
      </c>
    </row>
    <row r="451" ht="16.9" customHeight="1" spans="1:3">
      <c r="A451" s="45">
        <v>103041450</v>
      </c>
      <c r="B451" s="99" t="s">
        <v>430</v>
      </c>
      <c r="C451" s="28">
        <v>0</v>
      </c>
    </row>
    <row r="452" ht="16.9" customHeight="1" spans="1:3">
      <c r="A452" s="45">
        <v>1030415</v>
      </c>
      <c r="B452" s="86" t="s">
        <v>431</v>
      </c>
      <c r="C452" s="11">
        <f>C453</f>
        <v>0</v>
      </c>
    </row>
    <row r="453" ht="16.9" customHeight="1" spans="1:3">
      <c r="A453" s="45">
        <v>103041550</v>
      </c>
      <c r="B453" s="99" t="s">
        <v>432</v>
      </c>
      <c r="C453" s="28">
        <v>0</v>
      </c>
    </row>
    <row r="454" ht="16.9" customHeight="1" spans="1:3">
      <c r="A454" s="45">
        <v>1030416</v>
      </c>
      <c r="B454" s="86" t="s">
        <v>433</v>
      </c>
      <c r="C454" s="11">
        <f>SUM(C455:C473)</f>
        <v>0</v>
      </c>
    </row>
    <row r="455" ht="16.9" customHeight="1" spans="1:3">
      <c r="A455" s="45">
        <v>103041601</v>
      </c>
      <c r="B455" s="99" t="s">
        <v>434</v>
      </c>
      <c r="C455" s="28">
        <v>0</v>
      </c>
    </row>
    <row r="456" ht="16.9" customHeight="1" spans="1:3">
      <c r="A456" s="45">
        <v>103041602</v>
      </c>
      <c r="B456" s="99" t="s">
        <v>435</v>
      </c>
      <c r="C456" s="28">
        <v>0</v>
      </c>
    </row>
    <row r="457" ht="16.9" customHeight="1" spans="1:3">
      <c r="A457" s="45">
        <v>103041603</v>
      </c>
      <c r="B457" s="99" t="s">
        <v>436</v>
      </c>
      <c r="C457" s="28">
        <v>0</v>
      </c>
    </row>
    <row r="458" ht="16.9" customHeight="1" spans="1:3">
      <c r="A458" s="45">
        <v>103041604</v>
      </c>
      <c r="B458" s="99" t="s">
        <v>437</v>
      </c>
      <c r="C458" s="28">
        <v>0</v>
      </c>
    </row>
    <row r="459" ht="16.9" customHeight="1" spans="1:3">
      <c r="A459" s="45">
        <v>103041605</v>
      </c>
      <c r="B459" s="99" t="s">
        <v>438</v>
      </c>
      <c r="C459" s="28">
        <v>0</v>
      </c>
    </row>
    <row r="460" ht="16.9" customHeight="1" spans="1:3">
      <c r="A460" s="45">
        <v>103041606</v>
      </c>
      <c r="B460" s="99" t="s">
        <v>439</v>
      </c>
      <c r="C460" s="28">
        <v>0</v>
      </c>
    </row>
    <row r="461" ht="16.9" customHeight="1" spans="1:3">
      <c r="A461" s="45">
        <v>103041607</v>
      </c>
      <c r="B461" s="99" t="s">
        <v>440</v>
      </c>
      <c r="C461" s="28">
        <v>0</v>
      </c>
    </row>
    <row r="462" ht="16.9" customHeight="1" spans="1:3">
      <c r="A462" s="45">
        <v>103041608</v>
      </c>
      <c r="B462" s="99" t="s">
        <v>410</v>
      </c>
      <c r="C462" s="28">
        <v>0</v>
      </c>
    </row>
    <row r="463" ht="16.9" customHeight="1" spans="1:3">
      <c r="A463" s="45">
        <v>103041609</v>
      </c>
      <c r="B463" s="99" t="s">
        <v>441</v>
      </c>
      <c r="C463" s="28">
        <v>0</v>
      </c>
    </row>
    <row r="464" ht="16.9" customHeight="1" spans="1:3">
      <c r="A464" s="45">
        <v>103041610</v>
      </c>
      <c r="B464" s="99" t="s">
        <v>442</v>
      </c>
      <c r="C464" s="28">
        <v>0</v>
      </c>
    </row>
    <row r="465" ht="16.9" customHeight="1" spans="1:3">
      <c r="A465" s="45">
        <v>103041611</v>
      </c>
      <c r="B465" s="99" t="s">
        <v>443</v>
      </c>
      <c r="C465" s="28">
        <v>0</v>
      </c>
    </row>
    <row r="466" ht="16.9" customHeight="1" spans="1:3">
      <c r="A466" s="45">
        <v>103041612</v>
      </c>
      <c r="B466" s="99" t="s">
        <v>444</v>
      </c>
      <c r="C466" s="28">
        <v>0</v>
      </c>
    </row>
    <row r="467" ht="16.9" customHeight="1" spans="1:3">
      <c r="A467" s="45">
        <v>103041613</v>
      </c>
      <c r="B467" s="99" t="s">
        <v>445</v>
      </c>
      <c r="C467" s="28">
        <v>0</v>
      </c>
    </row>
    <row r="468" ht="17.25" customHeight="1" spans="1:3">
      <c r="A468" s="45">
        <v>103041614</v>
      </c>
      <c r="B468" s="99" t="s">
        <v>446</v>
      </c>
      <c r="C468" s="28">
        <v>0</v>
      </c>
    </row>
    <row r="469" ht="17.25" customHeight="1" spans="1:3">
      <c r="A469" s="45">
        <v>103041615</v>
      </c>
      <c r="B469" s="99" t="s">
        <v>447</v>
      </c>
      <c r="C469" s="28">
        <v>0</v>
      </c>
    </row>
    <row r="470" ht="17.25" customHeight="1" spans="1:3">
      <c r="A470" s="45">
        <v>103041616</v>
      </c>
      <c r="B470" s="99" t="s">
        <v>448</v>
      </c>
      <c r="C470" s="28">
        <v>0</v>
      </c>
    </row>
    <row r="471" ht="17.25" customHeight="1" spans="1:3">
      <c r="A471" s="45">
        <v>103041617</v>
      </c>
      <c r="B471" s="99" t="s">
        <v>449</v>
      </c>
      <c r="C471" s="28">
        <v>0</v>
      </c>
    </row>
    <row r="472" ht="17.25" customHeight="1" spans="1:3">
      <c r="A472" s="45">
        <v>103041618</v>
      </c>
      <c r="B472" s="99" t="s">
        <v>450</v>
      </c>
      <c r="C472" s="28">
        <v>0</v>
      </c>
    </row>
    <row r="473" ht="17.25" customHeight="1" spans="1:3">
      <c r="A473" s="45">
        <v>103041650</v>
      </c>
      <c r="B473" s="99" t="s">
        <v>451</v>
      </c>
      <c r="C473" s="28">
        <v>0</v>
      </c>
    </row>
    <row r="474" ht="17.25" customHeight="1" spans="1:3">
      <c r="A474" s="45">
        <v>1030417</v>
      </c>
      <c r="B474" s="86" t="s">
        <v>452</v>
      </c>
      <c r="C474" s="11">
        <f>SUM(C475:C476)</f>
        <v>0</v>
      </c>
    </row>
    <row r="475" ht="17.25" customHeight="1" spans="1:3">
      <c r="A475" s="45">
        <v>103041703</v>
      </c>
      <c r="B475" s="99" t="s">
        <v>453</v>
      </c>
      <c r="C475" s="28">
        <v>0</v>
      </c>
    </row>
    <row r="476" ht="16.9" customHeight="1" spans="1:3">
      <c r="A476" s="45">
        <v>103041750</v>
      </c>
      <c r="B476" s="99" t="s">
        <v>454</v>
      </c>
      <c r="C476" s="28">
        <v>0</v>
      </c>
    </row>
    <row r="477" ht="16.9" customHeight="1" spans="1:3">
      <c r="A477" s="45">
        <v>1030418</v>
      </c>
      <c r="B477" s="86" t="s">
        <v>455</v>
      </c>
      <c r="C477" s="11">
        <f>C478</f>
        <v>0</v>
      </c>
    </row>
    <row r="478" ht="16.9" customHeight="1" spans="1:3">
      <c r="A478" s="45">
        <v>103041850</v>
      </c>
      <c r="B478" s="99" t="s">
        <v>456</v>
      </c>
      <c r="C478" s="28">
        <v>0</v>
      </c>
    </row>
    <row r="479" ht="16.9" customHeight="1" spans="1:3">
      <c r="A479" s="45">
        <v>1030419</v>
      </c>
      <c r="B479" s="86" t="s">
        <v>457</v>
      </c>
      <c r="C479" s="11">
        <f>C480</f>
        <v>0</v>
      </c>
    </row>
    <row r="480" ht="16.9" customHeight="1" spans="1:3">
      <c r="A480" s="45">
        <v>103041950</v>
      </c>
      <c r="B480" s="99" t="s">
        <v>458</v>
      </c>
      <c r="C480" s="28">
        <v>0</v>
      </c>
    </row>
    <row r="481" ht="17.25" customHeight="1" spans="1:3">
      <c r="A481" s="45">
        <v>1030420</v>
      </c>
      <c r="B481" s="86" t="s">
        <v>459</v>
      </c>
      <c r="C481" s="11">
        <f>C482</f>
        <v>0</v>
      </c>
    </row>
    <row r="482" ht="17.25" customHeight="1" spans="1:3">
      <c r="A482" s="45">
        <v>103042050</v>
      </c>
      <c r="B482" s="99" t="s">
        <v>460</v>
      </c>
      <c r="C482" s="28">
        <v>0</v>
      </c>
    </row>
    <row r="483" ht="17.25" customHeight="1" spans="1:3">
      <c r="A483" s="45">
        <v>1030422</v>
      </c>
      <c r="B483" s="86" t="s">
        <v>461</v>
      </c>
      <c r="C483" s="11">
        <f>C484+C485</f>
        <v>0</v>
      </c>
    </row>
    <row r="484" ht="17.25" customHeight="1" spans="1:3">
      <c r="A484" s="45">
        <v>103042202</v>
      </c>
      <c r="B484" s="99" t="s">
        <v>462</v>
      </c>
      <c r="C484" s="28">
        <v>0</v>
      </c>
    </row>
    <row r="485" ht="17.25" customHeight="1" spans="1:3">
      <c r="A485" s="45">
        <v>103042250</v>
      </c>
      <c r="B485" s="99" t="s">
        <v>463</v>
      </c>
      <c r="C485" s="28">
        <v>0</v>
      </c>
    </row>
    <row r="486" ht="17.25" customHeight="1" spans="1:3">
      <c r="A486" s="45">
        <v>1030423</v>
      </c>
      <c r="B486" s="86" t="s">
        <v>464</v>
      </c>
      <c r="C486" s="11">
        <f>SUM(C487:C488)</f>
        <v>0</v>
      </c>
    </row>
    <row r="487" ht="16.9" customHeight="1" spans="1:3">
      <c r="A487" s="45">
        <v>103042301</v>
      </c>
      <c r="B487" s="99" t="s">
        <v>465</v>
      </c>
      <c r="C487" s="28">
        <v>0</v>
      </c>
    </row>
    <row r="488" ht="16.9" customHeight="1" spans="1:3">
      <c r="A488" s="45">
        <v>103042350</v>
      </c>
      <c r="B488" s="99" t="s">
        <v>466</v>
      </c>
      <c r="C488" s="28">
        <v>0</v>
      </c>
    </row>
    <row r="489" ht="16.9" customHeight="1" spans="1:3">
      <c r="A489" s="45">
        <v>1030424</v>
      </c>
      <c r="B489" s="86" t="s">
        <v>467</v>
      </c>
      <c r="C489" s="11">
        <f>SUM(C490:C491)</f>
        <v>0</v>
      </c>
    </row>
    <row r="490" ht="16.9" customHeight="1" spans="1:3">
      <c r="A490" s="45">
        <v>103042401</v>
      </c>
      <c r="B490" s="99" t="s">
        <v>468</v>
      </c>
      <c r="C490" s="28">
        <v>0</v>
      </c>
    </row>
    <row r="491" ht="16.9" customHeight="1" spans="1:3">
      <c r="A491" s="45">
        <v>103042450</v>
      </c>
      <c r="B491" s="99" t="s">
        <v>469</v>
      </c>
      <c r="C491" s="28">
        <v>0</v>
      </c>
    </row>
    <row r="492" ht="16.9" customHeight="1" spans="1:3">
      <c r="A492" s="45">
        <v>1030425</v>
      </c>
      <c r="B492" s="86" t="s">
        <v>470</v>
      </c>
      <c r="C492" s="11">
        <f>SUM(C493:C499)</f>
        <v>0</v>
      </c>
    </row>
    <row r="493" ht="16.9" customHeight="1" spans="1:3">
      <c r="A493" s="45">
        <v>103042502</v>
      </c>
      <c r="B493" s="99" t="s">
        <v>471</v>
      </c>
      <c r="C493" s="28">
        <v>0</v>
      </c>
    </row>
    <row r="494" ht="16.9" customHeight="1" spans="1:3">
      <c r="A494" s="45">
        <v>103042503</v>
      </c>
      <c r="B494" s="99" t="s">
        <v>472</v>
      </c>
      <c r="C494" s="28">
        <v>0</v>
      </c>
    </row>
    <row r="495" ht="16.9" customHeight="1" spans="1:3">
      <c r="A495" s="45">
        <v>103042504</v>
      </c>
      <c r="B495" s="99" t="s">
        <v>425</v>
      </c>
      <c r="C495" s="28">
        <v>0</v>
      </c>
    </row>
    <row r="496" ht="16.9" customHeight="1" spans="1:3">
      <c r="A496" s="45">
        <v>103042506</v>
      </c>
      <c r="B496" s="99" t="s">
        <v>473</v>
      </c>
      <c r="C496" s="28">
        <v>0</v>
      </c>
    </row>
    <row r="497" ht="16.9" customHeight="1" spans="1:3">
      <c r="A497" s="45">
        <v>103042507</v>
      </c>
      <c r="B497" s="99" t="s">
        <v>474</v>
      </c>
      <c r="C497" s="28">
        <v>0</v>
      </c>
    </row>
    <row r="498" ht="16.9" customHeight="1" spans="1:3">
      <c r="A498" s="45">
        <v>103042508</v>
      </c>
      <c r="B498" s="99" t="s">
        <v>475</v>
      </c>
      <c r="C498" s="28">
        <v>0</v>
      </c>
    </row>
    <row r="499" ht="16.9" customHeight="1" spans="1:3">
      <c r="A499" s="45">
        <v>103042550</v>
      </c>
      <c r="B499" s="99" t="s">
        <v>476</v>
      </c>
      <c r="C499" s="28">
        <v>0</v>
      </c>
    </row>
    <row r="500" ht="16.9" customHeight="1" spans="1:3">
      <c r="A500" s="45">
        <v>1030426</v>
      </c>
      <c r="B500" s="86" t="s">
        <v>477</v>
      </c>
      <c r="C500" s="11">
        <f>C501</f>
        <v>0</v>
      </c>
    </row>
    <row r="501" ht="16.9" customHeight="1" spans="1:3">
      <c r="A501" s="45">
        <v>103042650</v>
      </c>
      <c r="B501" s="99" t="s">
        <v>478</v>
      </c>
      <c r="C501" s="28">
        <v>0</v>
      </c>
    </row>
    <row r="502" ht="16.9" customHeight="1" spans="1:3">
      <c r="A502" s="45">
        <v>1030427</v>
      </c>
      <c r="B502" s="86" t="s">
        <v>479</v>
      </c>
      <c r="C502" s="11">
        <f>SUM(C503:C505)</f>
        <v>41</v>
      </c>
    </row>
    <row r="503" ht="16.9" customHeight="1" spans="1:3">
      <c r="A503" s="45">
        <v>103042706</v>
      </c>
      <c r="B503" s="99" t="s">
        <v>480</v>
      </c>
      <c r="C503" s="28">
        <v>0</v>
      </c>
    </row>
    <row r="504" ht="16.9" customHeight="1" spans="1:3">
      <c r="A504" s="45">
        <v>103042707</v>
      </c>
      <c r="B504" s="99" t="s">
        <v>481</v>
      </c>
      <c r="C504" s="28">
        <v>0</v>
      </c>
    </row>
    <row r="505" ht="16.9" customHeight="1" spans="1:3">
      <c r="A505" s="45">
        <v>103042750</v>
      </c>
      <c r="B505" s="99" t="s">
        <v>482</v>
      </c>
      <c r="C505" s="28">
        <v>41</v>
      </c>
    </row>
    <row r="506" ht="16.9" customHeight="1" spans="1:3">
      <c r="A506" s="45">
        <v>1030428</v>
      </c>
      <c r="B506" s="86" t="s">
        <v>483</v>
      </c>
      <c r="C506" s="11">
        <f>C507</f>
        <v>0</v>
      </c>
    </row>
    <row r="507" ht="16.9" customHeight="1" spans="1:3">
      <c r="A507" s="45">
        <v>103042850</v>
      </c>
      <c r="B507" s="99" t="s">
        <v>484</v>
      </c>
      <c r="C507" s="28">
        <v>0</v>
      </c>
    </row>
    <row r="508" ht="16.9" customHeight="1" spans="1:3">
      <c r="A508" s="45">
        <v>1030429</v>
      </c>
      <c r="B508" s="86" t="s">
        <v>485</v>
      </c>
      <c r="C508" s="11">
        <f>SUM(C509:C518)</f>
        <v>0</v>
      </c>
    </row>
    <row r="509" ht="16.9" customHeight="1" spans="1:3">
      <c r="A509" s="45">
        <v>103042901</v>
      </c>
      <c r="B509" s="99" t="s">
        <v>486</v>
      </c>
      <c r="C509" s="28">
        <v>0</v>
      </c>
    </row>
    <row r="510" ht="16.9" customHeight="1" spans="1:3">
      <c r="A510" s="45">
        <v>103042902</v>
      </c>
      <c r="B510" s="99" t="s">
        <v>487</v>
      </c>
      <c r="C510" s="28">
        <v>0</v>
      </c>
    </row>
    <row r="511" ht="16.9" customHeight="1" spans="1:3">
      <c r="A511" s="45">
        <v>103042903</v>
      </c>
      <c r="B511" s="99" t="s">
        <v>488</v>
      </c>
      <c r="C511" s="28">
        <v>0</v>
      </c>
    </row>
    <row r="512" ht="17.25" customHeight="1" spans="1:3">
      <c r="A512" s="45">
        <v>103042904</v>
      </c>
      <c r="B512" s="99" t="s">
        <v>489</v>
      </c>
      <c r="C512" s="28">
        <v>0</v>
      </c>
    </row>
    <row r="513" ht="17.25" customHeight="1" spans="1:3">
      <c r="A513" s="45">
        <v>103042905</v>
      </c>
      <c r="B513" s="99" t="s">
        <v>490</v>
      </c>
      <c r="C513" s="28">
        <v>0</v>
      </c>
    </row>
    <row r="514" ht="17.25" customHeight="1" spans="1:3">
      <c r="A514" s="45">
        <v>103042906</v>
      </c>
      <c r="B514" s="99" t="s">
        <v>491</v>
      </c>
      <c r="C514" s="28">
        <v>0</v>
      </c>
    </row>
    <row r="515" ht="17.25" customHeight="1" spans="1:3">
      <c r="A515" s="45">
        <v>103042907</v>
      </c>
      <c r="B515" s="99" t="s">
        <v>492</v>
      </c>
      <c r="C515" s="28">
        <v>0</v>
      </c>
    </row>
    <row r="516" ht="17.25" customHeight="1" spans="1:3">
      <c r="A516" s="45">
        <v>103042908</v>
      </c>
      <c r="B516" s="99" t="s">
        <v>493</v>
      </c>
      <c r="C516" s="28">
        <v>0</v>
      </c>
    </row>
    <row r="517" ht="17.25" customHeight="1" spans="1:3">
      <c r="A517" s="45">
        <v>103042909</v>
      </c>
      <c r="B517" s="99" t="s">
        <v>494</v>
      </c>
      <c r="C517" s="28">
        <v>0</v>
      </c>
    </row>
    <row r="518" ht="17.25" customHeight="1" spans="1:3">
      <c r="A518" s="45">
        <v>103042950</v>
      </c>
      <c r="B518" s="99" t="s">
        <v>495</v>
      </c>
      <c r="C518" s="28">
        <v>0</v>
      </c>
    </row>
    <row r="519" ht="17.25" customHeight="1" spans="1:3">
      <c r="A519" s="45">
        <v>1030430</v>
      </c>
      <c r="B519" s="86" t="s">
        <v>496</v>
      </c>
      <c r="C519" s="11">
        <f>SUM(C520:C521)</f>
        <v>6</v>
      </c>
    </row>
    <row r="520" ht="17.25" customHeight="1" spans="1:3">
      <c r="A520" s="45">
        <v>103043003</v>
      </c>
      <c r="B520" s="99" t="s">
        <v>497</v>
      </c>
      <c r="C520" s="28">
        <v>0</v>
      </c>
    </row>
    <row r="521" ht="16.9" customHeight="1" spans="1:3">
      <c r="A521" s="45">
        <v>103043050</v>
      </c>
      <c r="B521" s="99" t="s">
        <v>498</v>
      </c>
      <c r="C521" s="28">
        <v>6</v>
      </c>
    </row>
    <row r="522" ht="16.9" customHeight="1" spans="1:3">
      <c r="A522" s="45">
        <v>1030431</v>
      </c>
      <c r="B522" s="86" t="s">
        <v>499</v>
      </c>
      <c r="C522" s="11">
        <f>SUM(C523:C524)</f>
        <v>0</v>
      </c>
    </row>
    <row r="523" ht="17.25" customHeight="1" spans="1:3">
      <c r="A523" s="45">
        <v>103043101</v>
      </c>
      <c r="B523" s="99" t="s">
        <v>500</v>
      </c>
      <c r="C523" s="28">
        <v>0</v>
      </c>
    </row>
    <row r="524" ht="17.25" customHeight="1" spans="1:3">
      <c r="A524" s="45">
        <v>103043150</v>
      </c>
      <c r="B524" s="99" t="s">
        <v>501</v>
      </c>
      <c r="C524" s="28">
        <v>0</v>
      </c>
    </row>
    <row r="525" ht="17.25" customHeight="1" spans="1:3">
      <c r="A525" s="45">
        <v>1030432</v>
      </c>
      <c r="B525" s="86" t="s">
        <v>502</v>
      </c>
      <c r="C525" s="11">
        <f>SUM(C526:C536)</f>
        <v>17</v>
      </c>
    </row>
    <row r="526" ht="17.25" customHeight="1" spans="1:3">
      <c r="A526" s="45">
        <v>103043201</v>
      </c>
      <c r="B526" s="99" t="s">
        <v>503</v>
      </c>
      <c r="C526" s="28">
        <v>0</v>
      </c>
    </row>
    <row r="527" ht="17.25" customHeight="1" spans="1:3">
      <c r="A527" s="45">
        <v>103043202</v>
      </c>
      <c r="B527" s="99" t="s">
        <v>504</v>
      </c>
      <c r="C527" s="28">
        <v>0</v>
      </c>
    </row>
    <row r="528" ht="16.9" customHeight="1" spans="1:3">
      <c r="A528" s="45">
        <v>103043203</v>
      </c>
      <c r="B528" s="99" t="s">
        <v>505</v>
      </c>
      <c r="C528" s="28">
        <v>0</v>
      </c>
    </row>
    <row r="529" ht="16.9" customHeight="1" spans="1:3">
      <c r="A529" s="45">
        <v>103043204</v>
      </c>
      <c r="B529" s="99" t="s">
        <v>506</v>
      </c>
      <c r="C529" s="28">
        <v>0</v>
      </c>
    </row>
    <row r="530" ht="16.9" customHeight="1" spans="1:3">
      <c r="A530" s="45">
        <v>103043205</v>
      </c>
      <c r="B530" s="99" t="s">
        <v>507</v>
      </c>
      <c r="C530" s="28">
        <v>0</v>
      </c>
    </row>
    <row r="531" ht="16.9" customHeight="1" spans="1:3">
      <c r="A531" s="45">
        <v>103043206</v>
      </c>
      <c r="B531" s="99" t="s">
        <v>508</v>
      </c>
      <c r="C531" s="28">
        <v>17</v>
      </c>
    </row>
    <row r="532" ht="16.9" customHeight="1" spans="1:3">
      <c r="A532" s="45">
        <v>103043207</v>
      </c>
      <c r="B532" s="99" t="s">
        <v>509</v>
      </c>
      <c r="C532" s="28">
        <v>0</v>
      </c>
    </row>
    <row r="533" ht="16.9" customHeight="1" spans="1:3">
      <c r="A533" s="45">
        <v>103043208</v>
      </c>
      <c r="B533" s="99" t="s">
        <v>510</v>
      </c>
      <c r="C533" s="28">
        <v>0</v>
      </c>
    </row>
    <row r="534" ht="16.9" customHeight="1" spans="1:3">
      <c r="A534" s="45">
        <v>103043209</v>
      </c>
      <c r="B534" s="99" t="s">
        <v>511</v>
      </c>
      <c r="C534" s="28">
        <v>0</v>
      </c>
    </row>
    <row r="535" ht="16.9" customHeight="1" spans="1:3">
      <c r="A535" s="45">
        <v>103043210</v>
      </c>
      <c r="B535" s="99" t="s">
        <v>512</v>
      </c>
      <c r="C535" s="28">
        <v>0</v>
      </c>
    </row>
    <row r="536" ht="16.9" customHeight="1" spans="1:3">
      <c r="A536" s="45">
        <v>103043250</v>
      </c>
      <c r="B536" s="99" t="s">
        <v>513</v>
      </c>
      <c r="C536" s="28">
        <v>0</v>
      </c>
    </row>
    <row r="537" ht="16.9" customHeight="1" spans="1:3">
      <c r="A537" s="45">
        <v>1030433</v>
      </c>
      <c r="B537" s="86" t="s">
        <v>514</v>
      </c>
      <c r="C537" s="11">
        <f>SUM(C538:C545)</f>
        <v>8</v>
      </c>
    </row>
    <row r="538" ht="16.9" customHeight="1" spans="1:3">
      <c r="A538" s="45">
        <v>103043302</v>
      </c>
      <c r="B538" s="99" t="s">
        <v>515</v>
      </c>
      <c r="C538" s="28">
        <v>8</v>
      </c>
    </row>
    <row r="539" ht="16.9" customHeight="1" spans="1:3">
      <c r="A539" s="45">
        <v>103043306</v>
      </c>
      <c r="B539" s="99" t="s">
        <v>516</v>
      </c>
      <c r="C539" s="28">
        <v>0</v>
      </c>
    </row>
    <row r="540" ht="17.25" customHeight="1" spans="1:3">
      <c r="A540" s="45">
        <v>103043307</v>
      </c>
      <c r="B540" s="99" t="s">
        <v>517</v>
      </c>
      <c r="C540" s="28">
        <v>0</v>
      </c>
    </row>
    <row r="541" ht="17.25" customHeight="1" spans="1:3">
      <c r="A541" s="45">
        <v>103043310</v>
      </c>
      <c r="B541" s="99" t="s">
        <v>410</v>
      </c>
      <c r="C541" s="28">
        <v>0</v>
      </c>
    </row>
    <row r="542" ht="17.25" customHeight="1" spans="1:3">
      <c r="A542" s="45">
        <v>103043311</v>
      </c>
      <c r="B542" s="99" t="s">
        <v>518</v>
      </c>
      <c r="C542" s="28">
        <v>0</v>
      </c>
    </row>
    <row r="543" ht="17.1" customHeight="1" spans="1:3">
      <c r="A543" s="45">
        <v>103043313</v>
      </c>
      <c r="B543" s="99" t="s">
        <v>519</v>
      </c>
      <c r="C543" s="28">
        <v>0</v>
      </c>
    </row>
    <row r="544" ht="17.1" customHeight="1" spans="1:3">
      <c r="A544" s="45">
        <v>103043314</v>
      </c>
      <c r="B544" s="99" t="s">
        <v>520</v>
      </c>
      <c r="C544" s="28">
        <v>0</v>
      </c>
    </row>
    <row r="545" ht="17.25" customHeight="1" spans="1:3">
      <c r="A545" s="45">
        <v>103043350</v>
      </c>
      <c r="B545" s="99" t="s">
        <v>521</v>
      </c>
      <c r="C545" s="28">
        <v>0</v>
      </c>
    </row>
    <row r="546" ht="17.25" customHeight="1" spans="1:3">
      <c r="A546" s="45">
        <v>1030434</v>
      </c>
      <c r="B546" s="86" t="s">
        <v>522</v>
      </c>
      <c r="C546" s="11">
        <f>SUM(C547:C550)</f>
        <v>0</v>
      </c>
    </row>
    <row r="547" ht="17.25" customHeight="1" spans="1:3">
      <c r="A547" s="45">
        <v>103043401</v>
      </c>
      <c r="B547" s="99" t="s">
        <v>523</v>
      </c>
      <c r="C547" s="28">
        <v>0</v>
      </c>
    </row>
    <row r="548" ht="17.25" customHeight="1" spans="1:3">
      <c r="A548" s="45">
        <v>103043402</v>
      </c>
      <c r="B548" s="99" t="s">
        <v>524</v>
      </c>
      <c r="C548" s="28">
        <v>0</v>
      </c>
    </row>
    <row r="549" ht="16.9" customHeight="1" spans="1:3">
      <c r="A549" s="45">
        <v>103043403</v>
      </c>
      <c r="B549" s="99" t="s">
        <v>525</v>
      </c>
      <c r="C549" s="28">
        <v>0</v>
      </c>
    </row>
    <row r="550" ht="16.9" customHeight="1" spans="1:3">
      <c r="A550" s="45">
        <v>103043450</v>
      </c>
      <c r="B550" s="99" t="s">
        <v>526</v>
      </c>
      <c r="C550" s="28">
        <v>0</v>
      </c>
    </row>
    <row r="551" ht="16.9" customHeight="1" spans="1:3">
      <c r="A551" s="45">
        <v>1030435</v>
      </c>
      <c r="B551" s="86" t="s">
        <v>527</v>
      </c>
      <c r="C551" s="11">
        <f>SUM(C552:C558)</f>
        <v>0</v>
      </c>
    </row>
    <row r="552" ht="16.9" customHeight="1" spans="1:3">
      <c r="A552" s="45">
        <v>103043502</v>
      </c>
      <c r="B552" s="99" t="s">
        <v>528</v>
      </c>
      <c r="C552" s="28">
        <v>0</v>
      </c>
    </row>
    <row r="553" ht="16.9" customHeight="1" spans="1:3">
      <c r="A553" s="45">
        <v>103043503</v>
      </c>
      <c r="B553" s="99" t="s">
        <v>529</v>
      </c>
      <c r="C553" s="28">
        <v>0</v>
      </c>
    </row>
    <row r="554" ht="16.9" customHeight="1" spans="1:3">
      <c r="A554" s="45">
        <v>103043504</v>
      </c>
      <c r="B554" s="99" t="s">
        <v>530</v>
      </c>
      <c r="C554" s="28">
        <v>0</v>
      </c>
    </row>
    <row r="555" ht="16.9" customHeight="1" spans="1:3">
      <c r="A555" s="45">
        <v>103043505</v>
      </c>
      <c r="B555" s="99" t="s">
        <v>531</v>
      </c>
      <c r="C555" s="28">
        <v>0</v>
      </c>
    </row>
    <row r="556" ht="16.9" customHeight="1" spans="1:3">
      <c r="A556" s="45">
        <v>103043506</v>
      </c>
      <c r="B556" s="99" t="s">
        <v>410</v>
      </c>
      <c r="C556" s="28">
        <v>0</v>
      </c>
    </row>
    <row r="557" ht="16.9" customHeight="1" spans="1:3">
      <c r="A557" s="45">
        <v>103043507</v>
      </c>
      <c r="B557" s="99" t="s">
        <v>532</v>
      </c>
      <c r="C557" s="28">
        <v>0</v>
      </c>
    </row>
    <row r="558" ht="16.9" customHeight="1" spans="1:3">
      <c r="A558" s="45">
        <v>103043550</v>
      </c>
      <c r="B558" s="99" t="s">
        <v>533</v>
      </c>
      <c r="C558" s="28">
        <v>0</v>
      </c>
    </row>
    <row r="559" ht="16.9" customHeight="1" spans="1:3">
      <c r="A559" s="45">
        <v>1030436</v>
      </c>
      <c r="B559" s="86" t="s">
        <v>534</v>
      </c>
      <c r="C559" s="11">
        <f>SUM(C560:C565)</f>
        <v>0</v>
      </c>
    </row>
    <row r="560" ht="16.9" customHeight="1" spans="1:3">
      <c r="A560" s="45">
        <v>103043601</v>
      </c>
      <c r="B560" s="99" t="s">
        <v>535</v>
      </c>
      <c r="C560" s="28">
        <v>0</v>
      </c>
    </row>
    <row r="561" ht="16.9" customHeight="1" spans="1:3">
      <c r="A561" s="45">
        <v>103043602</v>
      </c>
      <c r="B561" s="99" t="s">
        <v>536</v>
      </c>
      <c r="C561" s="28">
        <v>0</v>
      </c>
    </row>
    <row r="562" ht="16.9" customHeight="1" spans="1:3">
      <c r="A562" s="45">
        <v>103043604</v>
      </c>
      <c r="B562" s="99" t="s">
        <v>537</v>
      </c>
      <c r="C562" s="28">
        <v>0</v>
      </c>
    </row>
    <row r="563" ht="16.9" customHeight="1" spans="1:3">
      <c r="A563" s="45">
        <v>103043605</v>
      </c>
      <c r="B563" s="99" t="s">
        <v>538</v>
      </c>
      <c r="C563" s="28">
        <v>0</v>
      </c>
    </row>
    <row r="564" ht="16.9" customHeight="1" spans="1:3">
      <c r="A564" s="45">
        <v>103043606</v>
      </c>
      <c r="B564" s="99" t="s">
        <v>539</v>
      </c>
      <c r="C564" s="28">
        <v>0</v>
      </c>
    </row>
    <row r="565" ht="16.9" customHeight="1" spans="1:3">
      <c r="A565" s="45">
        <v>103043650</v>
      </c>
      <c r="B565" s="99" t="s">
        <v>540</v>
      </c>
      <c r="C565" s="28">
        <v>0</v>
      </c>
    </row>
    <row r="566" ht="16.9" customHeight="1" spans="1:3">
      <c r="A566" s="45">
        <v>1030437</v>
      </c>
      <c r="B566" s="86" t="s">
        <v>541</v>
      </c>
      <c r="C566" s="11">
        <f>SUM(C567:C568)</f>
        <v>0</v>
      </c>
    </row>
    <row r="567" ht="16.9" customHeight="1" spans="1:3">
      <c r="A567" s="45">
        <v>103043701</v>
      </c>
      <c r="B567" s="99" t="s">
        <v>542</v>
      </c>
      <c r="C567" s="28">
        <v>0</v>
      </c>
    </row>
    <row r="568" ht="16.9" customHeight="1" spans="1:3">
      <c r="A568" s="45">
        <v>103043750</v>
      </c>
      <c r="B568" s="99" t="s">
        <v>543</v>
      </c>
      <c r="C568" s="28">
        <v>0</v>
      </c>
    </row>
    <row r="569" ht="16.9" customHeight="1" spans="1:3">
      <c r="A569" s="45">
        <v>1030438</v>
      </c>
      <c r="B569" s="86" t="s">
        <v>544</v>
      </c>
      <c r="C569" s="11">
        <f>SUM(C570:C573)</f>
        <v>0</v>
      </c>
    </row>
    <row r="570" ht="16.9" customHeight="1" spans="1:3">
      <c r="A570" s="45">
        <v>103043801</v>
      </c>
      <c r="B570" s="99" t="s">
        <v>545</v>
      </c>
      <c r="C570" s="28">
        <v>0</v>
      </c>
    </row>
    <row r="571" ht="16.9" customHeight="1" spans="1:3">
      <c r="A571" s="45">
        <v>103043802</v>
      </c>
      <c r="B571" s="99" t="s">
        <v>546</v>
      </c>
      <c r="C571" s="28">
        <v>0</v>
      </c>
    </row>
    <row r="572" ht="16.9" customHeight="1" spans="1:3">
      <c r="A572" s="45">
        <v>103043803</v>
      </c>
      <c r="B572" s="99" t="s">
        <v>547</v>
      </c>
      <c r="C572" s="28">
        <v>0</v>
      </c>
    </row>
    <row r="573" ht="16.9" customHeight="1" spans="1:3">
      <c r="A573" s="45">
        <v>103043850</v>
      </c>
      <c r="B573" s="99" t="s">
        <v>548</v>
      </c>
      <c r="C573" s="28">
        <v>0</v>
      </c>
    </row>
    <row r="574" ht="16.9" customHeight="1" spans="1:3">
      <c r="A574" s="45">
        <v>1030440</v>
      </c>
      <c r="B574" s="86" t="s">
        <v>549</v>
      </c>
      <c r="C574" s="11">
        <f>SUM(C575:C576)</f>
        <v>0</v>
      </c>
    </row>
    <row r="575" ht="16.9" customHeight="1" spans="1:3">
      <c r="A575" s="45">
        <v>103044001</v>
      </c>
      <c r="B575" s="99" t="s">
        <v>410</v>
      </c>
      <c r="C575" s="28">
        <v>0</v>
      </c>
    </row>
    <row r="576" ht="16.9" customHeight="1" spans="1:3">
      <c r="A576" s="45">
        <v>103044050</v>
      </c>
      <c r="B576" s="99" t="s">
        <v>550</v>
      </c>
      <c r="C576" s="28">
        <v>0</v>
      </c>
    </row>
    <row r="577" ht="16.9" customHeight="1" spans="1:3">
      <c r="A577" s="45">
        <v>1030442</v>
      </c>
      <c r="B577" s="86" t="s">
        <v>551</v>
      </c>
      <c r="C577" s="11">
        <f>SUM(C578:C590)</f>
        <v>0</v>
      </c>
    </row>
    <row r="578" ht="16.9" customHeight="1" spans="1:3">
      <c r="A578" s="45">
        <v>103044202</v>
      </c>
      <c r="B578" s="99" t="s">
        <v>407</v>
      </c>
      <c r="C578" s="28">
        <v>0</v>
      </c>
    </row>
    <row r="579" ht="17.25" customHeight="1" spans="1:3">
      <c r="A579" s="45">
        <v>103044203</v>
      </c>
      <c r="B579" s="99" t="s">
        <v>410</v>
      </c>
      <c r="C579" s="28">
        <v>0</v>
      </c>
    </row>
    <row r="580" ht="17.25" customHeight="1" spans="1:3">
      <c r="A580" s="45">
        <v>103044204</v>
      </c>
      <c r="B580" s="99" t="s">
        <v>552</v>
      </c>
      <c r="C580" s="28">
        <v>0</v>
      </c>
    </row>
    <row r="581" ht="17.25" customHeight="1" spans="1:3">
      <c r="A581" s="45">
        <v>103044205</v>
      </c>
      <c r="B581" s="99" t="s">
        <v>553</v>
      </c>
      <c r="C581" s="28">
        <v>0</v>
      </c>
    </row>
    <row r="582" ht="17.25" customHeight="1" spans="1:3">
      <c r="A582" s="45">
        <v>103044206</v>
      </c>
      <c r="B582" s="99" t="s">
        <v>554</v>
      </c>
      <c r="C582" s="28">
        <v>0</v>
      </c>
    </row>
    <row r="583" ht="17.25" customHeight="1" spans="1:3">
      <c r="A583" s="45">
        <v>103044208</v>
      </c>
      <c r="B583" s="99" t="s">
        <v>555</v>
      </c>
      <c r="C583" s="28">
        <v>0</v>
      </c>
    </row>
    <row r="584" ht="17.25" customHeight="1" spans="1:3">
      <c r="A584" s="45">
        <v>103044209</v>
      </c>
      <c r="B584" s="99" t="s">
        <v>556</v>
      </c>
      <c r="C584" s="28">
        <v>0</v>
      </c>
    </row>
    <row r="585" ht="17.25" customHeight="1" spans="1:3">
      <c r="A585" s="45">
        <v>103044210</v>
      </c>
      <c r="B585" s="99" t="s">
        <v>557</v>
      </c>
      <c r="C585" s="28">
        <v>0</v>
      </c>
    </row>
    <row r="586" ht="17.25" customHeight="1" spans="1:3">
      <c r="A586" s="45">
        <v>103044217</v>
      </c>
      <c r="B586" s="99" t="s">
        <v>558</v>
      </c>
      <c r="C586" s="28">
        <v>0</v>
      </c>
    </row>
    <row r="587" ht="24" customHeight="1" spans="1:3">
      <c r="A587" s="45">
        <v>103044218</v>
      </c>
      <c r="B587" s="99" t="s">
        <v>559</v>
      </c>
      <c r="C587" s="28">
        <v>0</v>
      </c>
    </row>
    <row r="588" ht="17.1" customHeight="1" spans="1:3">
      <c r="A588" s="45">
        <v>103044219</v>
      </c>
      <c r="B588" s="99" t="s">
        <v>560</v>
      </c>
      <c r="C588" s="28">
        <v>0</v>
      </c>
    </row>
    <row r="589" ht="17.1" customHeight="1" spans="1:3">
      <c r="A589" s="45">
        <v>103044220</v>
      </c>
      <c r="B589" s="99" t="s">
        <v>561</v>
      </c>
      <c r="C589" s="28">
        <v>0</v>
      </c>
    </row>
    <row r="590" ht="17.25" customHeight="1" spans="1:3">
      <c r="A590" s="45">
        <v>103044250</v>
      </c>
      <c r="B590" s="99" t="s">
        <v>562</v>
      </c>
      <c r="C590" s="28">
        <v>0</v>
      </c>
    </row>
    <row r="591" ht="17.25" customHeight="1" spans="1:3">
      <c r="A591" s="45">
        <v>1030443</v>
      </c>
      <c r="B591" s="86" t="s">
        <v>563</v>
      </c>
      <c r="C591" s="11">
        <f>SUM(C592:C595)</f>
        <v>0</v>
      </c>
    </row>
    <row r="592" ht="17.25" customHeight="1" spans="1:3">
      <c r="A592" s="45">
        <v>103044302</v>
      </c>
      <c r="B592" s="99" t="s">
        <v>564</v>
      </c>
      <c r="C592" s="28">
        <v>0</v>
      </c>
    </row>
    <row r="593" ht="16.9" customHeight="1" spans="1:3">
      <c r="A593" s="45">
        <v>103044306</v>
      </c>
      <c r="B593" s="99" t="s">
        <v>410</v>
      </c>
      <c r="C593" s="28">
        <v>0</v>
      </c>
    </row>
    <row r="594" ht="16.9" customHeight="1" spans="1:3">
      <c r="A594" s="45">
        <v>103044307</v>
      </c>
      <c r="B594" s="99" t="s">
        <v>565</v>
      </c>
      <c r="C594" s="28">
        <v>0</v>
      </c>
    </row>
    <row r="595" ht="16.9" customHeight="1" spans="1:3">
      <c r="A595" s="45">
        <v>103044350</v>
      </c>
      <c r="B595" s="99" t="s">
        <v>566</v>
      </c>
      <c r="C595" s="28">
        <v>0</v>
      </c>
    </row>
    <row r="596" ht="16.9" customHeight="1" spans="1:3">
      <c r="A596" s="45">
        <v>1030444</v>
      </c>
      <c r="B596" s="86" t="s">
        <v>567</v>
      </c>
      <c r="C596" s="11">
        <f>SUM(C597:C629)</f>
        <v>8</v>
      </c>
    </row>
    <row r="597" ht="16.9" customHeight="1" spans="1:3">
      <c r="A597" s="45">
        <v>103044401</v>
      </c>
      <c r="B597" s="99" t="s">
        <v>568</v>
      </c>
      <c r="C597" s="28">
        <v>0</v>
      </c>
    </row>
    <row r="598" ht="16.9" customHeight="1" spans="1:3">
      <c r="A598" s="45">
        <v>103044402</v>
      </c>
      <c r="B598" s="99" t="s">
        <v>569</v>
      </c>
      <c r="C598" s="28">
        <v>0</v>
      </c>
    </row>
    <row r="599" ht="16.9" customHeight="1" spans="1:3">
      <c r="A599" s="45">
        <v>103044403</v>
      </c>
      <c r="B599" s="99" t="s">
        <v>570</v>
      </c>
      <c r="C599" s="28">
        <v>7</v>
      </c>
    </row>
    <row r="600" ht="16.9" customHeight="1" spans="1:3">
      <c r="A600" s="45">
        <v>103044404</v>
      </c>
      <c r="B600" s="99" t="s">
        <v>571</v>
      </c>
      <c r="C600" s="28">
        <v>0</v>
      </c>
    </row>
    <row r="601" ht="16.9" customHeight="1" spans="1:3">
      <c r="A601" s="45">
        <v>103044405</v>
      </c>
      <c r="B601" s="99" t="s">
        <v>572</v>
      </c>
      <c r="C601" s="28">
        <v>0</v>
      </c>
    </row>
    <row r="602" ht="16.9" customHeight="1" spans="1:3">
      <c r="A602" s="45">
        <v>103044406</v>
      </c>
      <c r="B602" s="99" t="s">
        <v>573</v>
      </c>
      <c r="C602" s="28">
        <v>0</v>
      </c>
    </row>
    <row r="603" ht="16.9" customHeight="1" spans="1:3">
      <c r="A603" s="45">
        <v>103044407</v>
      </c>
      <c r="B603" s="99" t="s">
        <v>574</v>
      </c>
      <c r="C603" s="28">
        <v>0</v>
      </c>
    </row>
    <row r="604" ht="16.9" customHeight="1" spans="1:3">
      <c r="A604" s="45">
        <v>103044408</v>
      </c>
      <c r="B604" s="99" t="s">
        <v>575</v>
      </c>
      <c r="C604" s="28">
        <v>0</v>
      </c>
    </row>
    <row r="605" ht="16.9" customHeight="1" spans="1:3">
      <c r="A605" s="45">
        <v>103044410</v>
      </c>
      <c r="B605" s="99" t="s">
        <v>576</v>
      </c>
      <c r="C605" s="28">
        <v>0</v>
      </c>
    </row>
    <row r="606" ht="16.9" customHeight="1" spans="1:3">
      <c r="A606" s="45">
        <v>103044411</v>
      </c>
      <c r="B606" s="99" t="s">
        <v>577</v>
      </c>
      <c r="C606" s="28">
        <v>0</v>
      </c>
    </row>
    <row r="607" ht="16.9" customHeight="1" spans="1:3">
      <c r="A607" s="45">
        <v>103044412</v>
      </c>
      <c r="B607" s="99" t="s">
        <v>578</v>
      </c>
      <c r="C607" s="28">
        <v>0</v>
      </c>
    </row>
    <row r="608" ht="16.9" customHeight="1" spans="1:3">
      <c r="A608" s="45">
        <v>103044413</v>
      </c>
      <c r="B608" s="99" t="s">
        <v>579</v>
      </c>
      <c r="C608" s="28">
        <v>1</v>
      </c>
    </row>
    <row r="609" ht="16.9" customHeight="1" spans="1:3">
      <c r="A609" s="45">
        <v>103044414</v>
      </c>
      <c r="B609" s="99" t="s">
        <v>580</v>
      </c>
      <c r="C609" s="28">
        <v>0</v>
      </c>
    </row>
    <row r="610" ht="16.9" customHeight="1" spans="1:3">
      <c r="A610" s="45">
        <v>103044415</v>
      </c>
      <c r="B610" s="99" t="s">
        <v>581</v>
      </c>
      <c r="C610" s="28">
        <v>0</v>
      </c>
    </row>
    <row r="611" ht="17.25" customHeight="1" spans="1:3">
      <c r="A611" s="45">
        <v>103044416</v>
      </c>
      <c r="B611" s="99" t="s">
        <v>582</v>
      </c>
      <c r="C611" s="28">
        <v>0</v>
      </c>
    </row>
    <row r="612" ht="17.25" customHeight="1" spans="1:3">
      <c r="A612" s="45">
        <v>103044418</v>
      </c>
      <c r="B612" s="99" t="s">
        <v>583</v>
      </c>
      <c r="C612" s="28">
        <v>0</v>
      </c>
    </row>
    <row r="613" ht="17.25" customHeight="1" spans="1:3">
      <c r="A613" s="45">
        <v>103044419</v>
      </c>
      <c r="B613" s="99" t="s">
        <v>584</v>
      </c>
      <c r="C613" s="28">
        <v>0</v>
      </c>
    </row>
    <row r="614" ht="17.25" customHeight="1" spans="1:3">
      <c r="A614" s="45">
        <v>103044420</v>
      </c>
      <c r="B614" s="99" t="s">
        <v>585</v>
      </c>
      <c r="C614" s="28">
        <v>0</v>
      </c>
    </row>
    <row r="615" ht="17.25" customHeight="1" spans="1:3">
      <c r="A615" s="45">
        <v>103044421</v>
      </c>
      <c r="B615" s="99" t="s">
        <v>586</v>
      </c>
      <c r="C615" s="28">
        <v>0</v>
      </c>
    </row>
    <row r="616" ht="17.25" customHeight="1" spans="1:3">
      <c r="A616" s="45">
        <v>103044422</v>
      </c>
      <c r="B616" s="99" t="s">
        <v>587</v>
      </c>
      <c r="C616" s="28">
        <v>0</v>
      </c>
    </row>
    <row r="617" ht="17.25" customHeight="1" spans="1:3">
      <c r="A617" s="45">
        <v>103044423</v>
      </c>
      <c r="B617" s="99" t="s">
        <v>588</v>
      </c>
      <c r="C617" s="28">
        <v>0</v>
      </c>
    </row>
    <row r="618" ht="17.25" customHeight="1" spans="1:3">
      <c r="A618" s="45">
        <v>103044424</v>
      </c>
      <c r="B618" s="99" t="s">
        <v>589</v>
      </c>
      <c r="C618" s="28">
        <v>0</v>
      </c>
    </row>
    <row r="619" ht="17.25" customHeight="1" spans="1:3">
      <c r="A619" s="45">
        <v>103044425</v>
      </c>
      <c r="B619" s="99" t="s">
        <v>590</v>
      </c>
      <c r="C619" s="28">
        <v>0</v>
      </c>
    </row>
    <row r="620" ht="17.25" customHeight="1" spans="1:3">
      <c r="A620" s="45">
        <v>103044426</v>
      </c>
      <c r="B620" s="99" t="s">
        <v>591</v>
      </c>
      <c r="C620" s="28">
        <v>0</v>
      </c>
    </row>
    <row r="621" ht="17.25" customHeight="1" spans="1:3">
      <c r="A621" s="45">
        <v>103044427</v>
      </c>
      <c r="B621" s="99" t="s">
        <v>592</v>
      </c>
      <c r="C621" s="28">
        <v>0</v>
      </c>
    </row>
    <row r="622" ht="17.25" customHeight="1" spans="1:3">
      <c r="A622" s="45">
        <v>103044428</v>
      </c>
      <c r="B622" s="99" t="s">
        <v>593</v>
      </c>
      <c r="C622" s="28">
        <v>0</v>
      </c>
    </row>
    <row r="623" ht="17.25" customHeight="1" spans="1:3">
      <c r="A623" s="45">
        <v>103044430</v>
      </c>
      <c r="B623" s="99" t="s">
        <v>594</v>
      </c>
      <c r="C623" s="28">
        <v>0</v>
      </c>
    </row>
    <row r="624" ht="17.25" customHeight="1" spans="1:3">
      <c r="A624" s="45">
        <v>103044431</v>
      </c>
      <c r="B624" s="99" t="s">
        <v>595</v>
      </c>
      <c r="C624" s="28">
        <v>0</v>
      </c>
    </row>
    <row r="625" ht="17.25" customHeight="1" spans="1:3">
      <c r="A625" s="45">
        <v>103044432</v>
      </c>
      <c r="B625" s="99" t="s">
        <v>596</v>
      </c>
      <c r="C625" s="28">
        <v>0</v>
      </c>
    </row>
    <row r="626" ht="17.25" customHeight="1" spans="1:3">
      <c r="A626" s="45">
        <v>103044433</v>
      </c>
      <c r="B626" s="99" t="s">
        <v>597</v>
      </c>
      <c r="C626" s="28">
        <v>0</v>
      </c>
    </row>
    <row r="627" ht="17.25" customHeight="1" spans="1:3">
      <c r="A627" s="45">
        <v>103044434</v>
      </c>
      <c r="B627" s="99" t="s">
        <v>598</v>
      </c>
      <c r="C627" s="28">
        <v>0</v>
      </c>
    </row>
    <row r="628" ht="17.25" customHeight="1" spans="1:3">
      <c r="A628" s="45">
        <v>103044435</v>
      </c>
      <c r="B628" s="99" t="s">
        <v>599</v>
      </c>
      <c r="C628" s="28">
        <v>0</v>
      </c>
    </row>
    <row r="629" ht="17.25" customHeight="1" spans="1:3">
      <c r="A629" s="45">
        <v>103044450</v>
      </c>
      <c r="B629" s="99" t="s">
        <v>600</v>
      </c>
      <c r="C629" s="28">
        <v>0</v>
      </c>
    </row>
    <row r="630" ht="17.25" customHeight="1" spans="1:3">
      <c r="A630" s="45">
        <v>1030445</v>
      </c>
      <c r="B630" s="86" t="s">
        <v>601</v>
      </c>
      <c r="C630" s="11">
        <f>SUM(C631:C637)</f>
        <v>0</v>
      </c>
    </row>
    <row r="631" ht="17.25" customHeight="1" spans="1:3">
      <c r="A631" s="45">
        <v>103044501</v>
      </c>
      <c r="B631" s="99" t="s">
        <v>602</v>
      </c>
      <c r="C631" s="28">
        <v>0</v>
      </c>
    </row>
    <row r="632" ht="17.25" customHeight="1" spans="1:3">
      <c r="A632" s="45">
        <v>103044502</v>
      </c>
      <c r="B632" s="99" t="s">
        <v>603</v>
      </c>
      <c r="C632" s="28">
        <v>0</v>
      </c>
    </row>
    <row r="633" ht="17.25" customHeight="1" spans="1:3">
      <c r="A633" s="45">
        <v>103044504</v>
      </c>
      <c r="B633" s="99" t="s">
        <v>604</v>
      </c>
      <c r="C633" s="28">
        <v>0</v>
      </c>
    </row>
    <row r="634" ht="16.9" customHeight="1" spans="1:3">
      <c r="A634" s="45">
        <v>103044505</v>
      </c>
      <c r="B634" s="99" t="s">
        <v>605</v>
      </c>
      <c r="C634" s="28">
        <v>0</v>
      </c>
    </row>
    <row r="635" ht="16.9" customHeight="1" spans="1:3">
      <c r="A635" s="45">
        <v>103044506</v>
      </c>
      <c r="B635" s="99" t="s">
        <v>568</v>
      </c>
      <c r="C635" s="28">
        <v>0</v>
      </c>
    </row>
    <row r="636" ht="16.9" customHeight="1" spans="1:3">
      <c r="A636" s="45">
        <v>103044507</v>
      </c>
      <c r="B636" s="99" t="s">
        <v>606</v>
      </c>
      <c r="C636" s="28">
        <v>0</v>
      </c>
    </row>
    <row r="637" ht="16.9" customHeight="1" spans="1:3">
      <c r="A637" s="45">
        <v>103044550</v>
      </c>
      <c r="B637" s="99" t="s">
        <v>607</v>
      </c>
      <c r="C637" s="28">
        <v>0</v>
      </c>
    </row>
    <row r="638" ht="16.9" customHeight="1" spans="1:3">
      <c r="A638" s="45">
        <v>1030446</v>
      </c>
      <c r="B638" s="86" t="s">
        <v>608</v>
      </c>
      <c r="C638" s="11">
        <f>SUM(C639:C643)</f>
        <v>0</v>
      </c>
    </row>
    <row r="639" ht="16.9" customHeight="1" spans="1:3">
      <c r="A639" s="45">
        <v>103044601</v>
      </c>
      <c r="B639" s="99" t="s">
        <v>609</v>
      </c>
      <c r="C639" s="28">
        <v>0</v>
      </c>
    </row>
    <row r="640" ht="16.9" customHeight="1" spans="1:3">
      <c r="A640" s="45">
        <v>103044602</v>
      </c>
      <c r="B640" s="99" t="s">
        <v>610</v>
      </c>
      <c r="C640" s="28">
        <v>0</v>
      </c>
    </row>
    <row r="641" ht="16.9" customHeight="1" spans="1:3">
      <c r="A641" s="45">
        <v>103044607</v>
      </c>
      <c r="B641" s="99" t="s">
        <v>611</v>
      </c>
      <c r="C641" s="28">
        <v>0</v>
      </c>
    </row>
    <row r="642" ht="17.25" customHeight="1" spans="1:3">
      <c r="A642" s="45">
        <v>103044608</v>
      </c>
      <c r="B642" s="99" t="s">
        <v>410</v>
      </c>
      <c r="C642" s="28">
        <v>0</v>
      </c>
    </row>
    <row r="643" ht="17.25" customHeight="1" spans="1:3">
      <c r="A643" s="45">
        <v>103044650</v>
      </c>
      <c r="B643" s="99" t="s">
        <v>612</v>
      </c>
      <c r="C643" s="28">
        <v>0</v>
      </c>
    </row>
    <row r="644" ht="17.25" customHeight="1" spans="1:3">
      <c r="A644" s="45">
        <v>1030447</v>
      </c>
      <c r="B644" s="86" t="s">
        <v>613</v>
      </c>
      <c r="C644" s="11">
        <f>SUM(C645:C667)</f>
        <v>0</v>
      </c>
    </row>
    <row r="645" ht="17.25" customHeight="1" spans="1:3">
      <c r="A645" s="45">
        <v>103044706</v>
      </c>
      <c r="B645" s="99" t="s">
        <v>614</v>
      </c>
      <c r="C645" s="28">
        <v>0</v>
      </c>
    </row>
    <row r="646" ht="16.9" customHeight="1" spans="1:3">
      <c r="A646" s="45">
        <v>103044707</v>
      </c>
      <c r="B646" s="99" t="s">
        <v>615</v>
      </c>
      <c r="C646" s="28">
        <v>0</v>
      </c>
    </row>
    <row r="647" ht="16.9" customHeight="1" spans="1:3">
      <c r="A647" s="45">
        <v>103044708</v>
      </c>
      <c r="B647" s="99" t="s">
        <v>616</v>
      </c>
      <c r="C647" s="28">
        <v>0</v>
      </c>
    </row>
    <row r="648" ht="16.9" customHeight="1" spans="1:3">
      <c r="A648" s="45">
        <v>103044709</v>
      </c>
      <c r="B648" s="99" t="s">
        <v>617</v>
      </c>
      <c r="C648" s="28">
        <v>0</v>
      </c>
    </row>
    <row r="649" ht="16.9" customHeight="1" spans="1:3">
      <c r="A649" s="45">
        <v>103044710</v>
      </c>
      <c r="B649" s="99" t="s">
        <v>618</v>
      </c>
      <c r="C649" s="28">
        <v>0</v>
      </c>
    </row>
    <row r="650" ht="16.9" customHeight="1" spans="1:3">
      <c r="A650" s="45">
        <v>103044711</v>
      </c>
      <c r="B650" s="99" t="s">
        <v>619</v>
      </c>
      <c r="C650" s="28">
        <v>0</v>
      </c>
    </row>
    <row r="651" ht="16.9" customHeight="1" spans="1:3">
      <c r="A651" s="45">
        <v>103044712</v>
      </c>
      <c r="B651" s="99" t="s">
        <v>620</v>
      </c>
      <c r="C651" s="28">
        <v>0</v>
      </c>
    </row>
    <row r="652" ht="16.9" customHeight="1" spans="1:3">
      <c r="A652" s="45">
        <v>103044713</v>
      </c>
      <c r="B652" s="99" t="s">
        <v>410</v>
      </c>
      <c r="C652" s="28">
        <v>0</v>
      </c>
    </row>
    <row r="653" ht="16.9" customHeight="1" spans="1:3">
      <c r="A653" s="45">
        <v>103044715</v>
      </c>
      <c r="B653" s="99" t="s">
        <v>621</v>
      </c>
      <c r="C653" s="28">
        <v>0</v>
      </c>
    </row>
    <row r="654" ht="16.9" customHeight="1" spans="1:3">
      <c r="A654" s="45">
        <v>103044716</v>
      </c>
      <c r="B654" s="99" t="s">
        <v>622</v>
      </c>
      <c r="C654" s="28">
        <v>0</v>
      </c>
    </row>
    <row r="655" ht="16.9" customHeight="1" spans="1:3">
      <c r="A655" s="45">
        <v>103044717</v>
      </c>
      <c r="B655" s="99" t="s">
        <v>623</v>
      </c>
      <c r="C655" s="28">
        <v>0</v>
      </c>
    </row>
    <row r="656" ht="16.9" customHeight="1" spans="1:3">
      <c r="A656" s="45">
        <v>103044718</v>
      </c>
      <c r="B656" s="99" t="s">
        <v>624</v>
      </c>
      <c r="C656" s="28">
        <v>0</v>
      </c>
    </row>
    <row r="657" ht="16.9" customHeight="1" spans="1:3">
      <c r="A657" s="45">
        <v>103044719</v>
      </c>
      <c r="B657" s="99" t="s">
        <v>625</v>
      </c>
      <c r="C657" s="28">
        <v>0</v>
      </c>
    </row>
    <row r="658" ht="16.9" customHeight="1" spans="1:3">
      <c r="A658" s="45">
        <v>103044720</v>
      </c>
      <c r="B658" s="99" t="s">
        <v>626</v>
      </c>
      <c r="C658" s="28">
        <v>0</v>
      </c>
    </row>
    <row r="659" ht="16.9" customHeight="1" spans="1:3">
      <c r="A659" s="45">
        <v>103044721</v>
      </c>
      <c r="B659" s="99" t="s">
        <v>627</v>
      </c>
      <c r="C659" s="28">
        <v>0</v>
      </c>
    </row>
    <row r="660" ht="16.9" customHeight="1" spans="1:3">
      <c r="A660" s="45">
        <v>103044722</v>
      </c>
      <c r="B660" s="99" t="s">
        <v>628</v>
      </c>
      <c r="C660" s="28">
        <v>0</v>
      </c>
    </row>
    <row r="661" ht="17.25" customHeight="1" spans="1:3">
      <c r="A661" s="45">
        <v>103044723</v>
      </c>
      <c r="B661" s="99" t="s">
        <v>629</v>
      </c>
      <c r="C661" s="28">
        <v>0</v>
      </c>
    </row>
    <row r="662" ht="17.25" customHeight="1" spans="1:3">
      <c r="A662" s="45">
        <v>103044728</v>
      </c>
      <c r="B662" s="99" t="s">
        <v>630</v>
      </c>
      <c r="C662" s="28">
        <v>0</v>
      </c>
    </row>
    <row r="663" ht="17.25" customHeight="1" spans="1:3">
      <c r="A663" s="45">
        <v>103044729</v>
      </c>
      <c r="B663" s="99" t="s">
        <v>631</v>
      </c>
      <c r="C663" s="28">
        <v>0</v>
      </c>
    </row>
    <row r="664" ht="17.25" customHeight="1" spans="1:3">
      <c r="A664" s="45">
        <v>103044730</v>
      </c>
      <c r="B664" s="99" t="s">
        <v>632</v>
      </c>
      <c r="C664" s="28">
        <v>0</v>
      </c>
    </row>
    <row r="665" ht="17.25" customHeight="1" spans="1:3">
      <c r="A665" s="45">
        <v>103044731</v>
      </c>
      <c r="B665" s="99" t="s">
        <v>633</v>
      </c>
      <c r="C665" s="28">
        <v>0</v>
      </c>
    </row>
    <row r="666" ht="17.25" customHeight="1" spans="1:3">
      <c r="A666" s="45">
        <v>103044732</v>
      </c>
      <c r="B666" s="99" t="s">
        <v>634</v>
      </c>
      <c r="C666" s="28">
        <v>0</v>
      </c>
    </row>
    <row r="667" ht="17.25" customHeight="1" spans="1:3">
      <c r="A667" s="45">
        <v>103044750</v>
      </c>
      <c r="B667" s="99" t="s">
        <v>635</v>
      </c>
      <c r="C667" s="28">
        <v>0</v>
      </c>
    </row>
    <row r="668" ht="17.25" customHeight="1" spans="1:3">
      <c r="A668" s="45">
        <v>1030449</v>
      </c>
      <c r="B668" s="86" t="s">
        <v>636</v>
      </c>
      <c r="C668" s="11">
        <f>SUM(C669:C674)</f>
        <v>0</v>
      </c>
    </row>
    <row r="669" ht="17.25" customHeight="1" spans="1:3">
      <c r="A669" s="45">
        <v>103044901</v>
      </c>
      <c r="B669" s="99" t="s">
        <v>637</v>
      </c>
      <c r="C669" s="28">
        <v>0</v>
      </c>
    </row>
    <row r="670" ht="16.9" customHeight="1" spans="1:3">
      <c r="A670" s="45">
        <v>103044902</v>
      </c>
      <c r="B670" s="99" t="s">
        <v>638</v>
      </c>
      <c r="C670" s="28">
        <v>0</v>
      </c>
    </row>
    <row r="671" ht="16.9" customHeight="1" spans="1:3">
      <c r="A671" s="45">
        <v>103044905</v>
      </c>
      <c r="B671" s="99" t="s">
        <v>475</v>
      </c>
      <c r="C671" s="28">
        <v>0</v>
      </c>
    </row>
    <row r="672" ht="17.25" customHeight="1" spans="1:3">
      <c r="A672" s="45">
        <v>103044907</v>
      </c>
      <c r="B672" s="99" t="s">
        <v>474</v>
      </c>
      <c r="C672" s="28">
        <v>0</v>
      </c>
    </row>
    <row r="673" ht="17.25" customHeight="1" spans="1:3">
      <c r="A673" s="45">
        <v>103044908</v>
      </c>
      <c r="B673" s="99" t="s">
        <v>639</v>
      </c>
      <c r="C673" s="28">
        <v>0</v>
      </c>
    </row>
    <row r="674" ht="17.25" customHeight="1" spans="1:3">
      <c r="A674" s="45">
        <v>103044950</v>
      </c>
      <c r="B674" s="99" t="s">
        <v>640</v>
      </c>
      <c r="C674" s="28">
        <v>0</v>
      </c>
    </row>
    <row r="675" ht="17.25" customHeight="1" spans="1:3">
      <c r="A675" s="45">
        <v>1030450</v>
      </c>
      <c r="B675" s="86" t="s">
        <v>641</v>
      </c>
      <c r="C675" s="11">
        <f>SUM(C676:C679)</f>
        <v>37</v>
      </c>
    </row>
    <row r="676" ht="17.25" customHeight="1" spans="1:3">
      <c r="A676" s="45">
        <v>103045002</v>
      </c>
      <c r="B676" s="99" t="s">
        <v>642</v>
      </c>
      <c r="C676" s="28">
        <v>0</v>
      </c>
    </row>
    <row r="677" ht="17.25" customHeight="1" spans="1:3">
      <c r="A677" s="45">
        <v>103045003</v>
      </c>
      <c r="B677" s="99" t="s">
        <v>643</v>
      </c>
      <c r="C677" s="28">
        <v>0</v>
      </c>
    </row>
    <row r="678" ht="17.25" customHeight="1" spans="1:3">
      <c r="A678" s="45">
        <v>103045004</v>
      </c>
      <c r="B678" s="99" t="s">
        <v>410</v>
      </c>
      <c r="C678" s="28">
        <v>0</v>
      </c>
    </row>
    <row r="679" ht="17.25" customHeight="1" spans="1:3">
      <c r="A679" s="45">
        <v>103045050</v>
      </c>
      <c r="B679" s="99" t="s">
        <v>644</v>
      </c>
      <c r="C679" s="28">
        <v>37</v>
      </c>
    </row>
    <row r="680" ht="16.9" customHeight="1" spans="1:3">
      <c r="A680" s="45">
        <v>1030451</v>
      </c>
      <c r="B680" s="86" t="s">
        <v>645</v>
      </c>
      <c r="C680" s="11">
        <f>SUM(C681:C684)</f>
        <v>0</v>
      </c>
    </row>
    <row r="681" ht="16.9" customHeight="1" spans="1:3">
      <c r="A681" s="45">
        <v>103045101</v>
      </c>
      <c r="B681" s="99" t="s">
        <v>646</v>
      </c>
      <c r="C681" s="28">
        <v>0</v>
      </c>
    </row>
    <row r="682" ht="16.9" customHeight="1" spans="1:3">
      <c r="A682" s="45">
        <v>103045102</v>
      </c>
      <c r="B682" s="99" t="s">
        <v>647</v>
      </c>
      <c r="C682" s="28">
        <v>0</v>
      </c>
    </row>
    <row r="683" ht="16.9" customHeight="1" spans="1:3">
      <c r="A683" s="45">
        <v>103045103</v>
      </c>
      <c r="B683" s="99" t="s">
        <v>648</v>
      </c>
      <c r="C683" s="28">
        <v>0</v>
      </c>
    </row>
    <row r="684" ht="16.9" customHeight="1" spans="1:3">
      <c r="A684" s="45">
        <v>103045150</v>
      </c>
      <c r="B684" s="99" t="s">
        <v>649</v>
      </c>
      <c r="C684" s="28">
        <v>0</v>
      </c>
    </row>
    <row r="685" ht="16.9" customHeight="1" spans="1:3">
      <c r="A685" s="45">
        <v>1030452</v>
      </c>
      <c r="B685" s="86" t="s">
        <v>650</v>
      </c>
      <c r="C685" s="11">
        <f>SUM(C686:C688)</f>
        <v>0</v>
      </c>
    </row>
    <row r="686" ht="16.9" customHeight="1" spans="1:3">
      <c r="A686" s="45">
        <v>103045201</v>
      </c>
      <c r="B686" s="99" t="s">
        <v>651</v>
      </c>
      <c r="C686" s="28">
        <v>0</v>
      </c>
    </row>
    <row r="687" ht="16.9" customHeight="1" spans="1:3">
      <c r="A687" s="45">
        <v>103045202</v>
      </c>
      <c r="B687" s="99" t="s">
        <v>652</v>
      </c>
      <c r="C687" s="28">
        <v>0</v>
      </c>
    </row>
    <row r="688" ht="16.9" customHeight="1" spans="1:3">
      <c r="A688" s="45">
        <v>103045250</v>
      </c>
      <c r="B688" s="99" t="s">
        <v>653</v>
      </c>
      <c r="C688" s="28">
        <v>0</v>
      </c>
    </row>
    <row r="689" ht="16.9" customHeight="1" spans="1:3">
      <c r="A689" s="45">
        <v>1030453</v>
      </c>
      <c r="B689" s="86" t="s">
        <v>654</v>
      </c>
      <c r="C689" s="11">
        <f>SUM(C690:C692)</f>
        <v>0</v>
      </c>
    </row>
    <row r="690" ht="16.9" customHeight="1" spans="1:3">
      <c r="A690" s="45">
        <v>103045301</v>
      </c>
      <c r="B690" s="99" t="s">
        <v>655</v>
      </c>
      <c r="C690" s="28">
        <v>0</v>
      </c>
    </row>
    <row r="691" ht="16.9" customHeight="1" spans="1:3">
      <c r="A691" s="45">
        <v>103045302</v>
      </c>
      <c r="B691" s="99" t="s">
        <v>410</v>
      </c>
      <c r="C691" s="28">
        <v>0</v>
      </c>
    </row>
    <row r="692" ht="16.9" customHeight="1" spans="1:3">
      <c r="A692" s="45">
        <v>103045350</v>
      </c>
      <c r="B692" s="99" t="s">
        <v>656</v>
      </c>
      <c r="C692" s="28">
        <v>0</v>
      </c>
    </row>
    <row r="693" ht="16.9" customHeight="1" spans="1:3">
      <c r="A693" s="45">
        <v>1030454</v>
      </c>
      <c r="B693" s="86" t="s">
        <v>657</v>
      </c>
      <c r="C693" s="11">
        <f>SUM(C694:C695)</f>
        <v>0</v>
      </c>
    </row>
    <row r="694" ht="16.9" customHeight="1" spans="1:3">
      <c r="A694" s="45">
        <v>103045401</v>
      </c>
      <c r="B694" s="99" t="s">
        <v>658</v>
      </c>
      <c r="C694" s="28">
        <v>0</v>
      </c>
    </row>
    <row r="695" ht="16.9" customHeight="1" spans="1:3">
      <c r="A695" s="45">
        <v>103045450</v>
      </c>
      <c r="B695" s="99" t="s">
        <v>659</v>
      </c>
      <c r="C695" s="28">
        <v>0</v>
      </c>
    </row>
    <row r="696" ht="17.25" customHeight="1" spans="1:3">
      <c r="A696" s="45">
        <v>1030455</v>
      </c>
      <c r="B696" s="86" t="s">
        <v>660</v>
      </c>
      <c r="C696" s="11">
        <f>SUM(C697:C698)</f>
        <v>0</v>
      </c>
    </row>
    <row r="697" ht="17.25" customHeight="1" spans="1:3">
      <c r="A697" s="45">
        <v>103045501</v>
      </c>
      <c r="B697" s="99" t="s">
        <v>661</v>
      </c>
      <c r="C697" s="28">
        <v>0</v>
      </c>
    </row>
    <row r="698" ht="17.25" customHeight="1" spans="1:3">
      <c r="A698" s="45">
        <v>103045550</v>
      </c>
      <c r="B698" s="99" t="s">
        <v>662</v>
      </c>
      <c r="C698" s="28">
        <v>0</v>
      </c>
    </row>
    <row r="699" ht="17.25" customHeight="1" spans="1:3">
      <c r="A699" s="45">
        <v>1030456</v>
      </c>
      <c r="B699" s="86" t="s">
        <v>663</v>
      </c>
      <c r="C699" s="11">
        <f>C700</f>
        <v>0</v>
      </c>
    </row>
    <row r="700" ht="17.25" customHeight="1" spans="1:3">
      <c r="A700" s="45">
        <v>103045650</v>
      </c>
      <c r="B700" s="99" t="s">
        <v>664</v>
      </c>
      <c r="C700" s="28">
        <v>0</v>
      </c>
    </row>
    <row r="701" ht="16.9" customHeight="1" spans="1:3">
      <c r="A701" s="45">
        <v>1030457</v>
      </c>
      <c r="B701" s="86" t="s">
        <v>665</v>
      </c>
      <c r="C701" s="11">
        <f>C702</f>
        <v>0</v>
      </c>
    </row>
    <row r="702" ht="16.9" customHeight="1" spans="1:3">
      <c r="A702" s="45">
        <v>103045750</v>
      </c>
      <c r="B702" s="99" t="s">
        <v>666</v>
      </c>
      <c r="C702" s="28">
        <v>0</v>
      </c>
    </row>
    <row r="703" ht="16.9" customHeight="1" spans="1:3">
      <c r="A703" s="45">
        <v>1030458</v>
      </c>
      <c r="B703" s="86" t="s">
        <v>667</v>
      </c>
      <c r="C703" s="11">
        <f>SUM(C704:C707)</f>
        <v>0</v>
      </c>
    </row>
    <row r="704" ht="16.9" customHeight="1" spans="1:3">
      <c r="A704" s="45">
        <v>103045801</v>
      </c>
      <c r="B704" s="99" t="s">
        <v>473</v>
      </c>
      <c r="C704" s="28">
        <v>0</v>
      </c>
    </row>
    <row r="705" ht="16.9" customHeight="1" spans="1:3">
      <c r="A705" s="45">
        <v>103045802</v>
      </c>
      <c r="B705" s="99" t="s">
        <v>474</v>
      </c>
      <c r="C705" s="28">
        <v>0</v>
      </c>
    </row>
    <row r="706" ht="16.9" customHeight="1" spans="1:3">
      <c r="A706" s="45">
        <v>103045803</v>
      </c>
      <c r="B706" s="99" t="s">
        <v>668</v>
      </c>
      <c r="C706" s="28">
        <v>0</v>
      </c>
    </row>
    <row r="707" ht="16.9" customHeight="1" spans="1:3">
      <c r="A707" s="45">
        <v>103045850</v>
      </c>
      <c r="B707" s="99" t="s">
        <v>669</v>
      </c>
      <c r="C707" s="28">
        <v>0</v>
      </c>
    </row>
    <row r="708" ht="16.9" customHeight="1" spans="1:3">
      <c r="A708" s="45">
        <v>1030459</v>
      </c>
      <c r="B708" s="86" t="s">
        <v>670</v>
      </c>
      <c r="C708" s="11">
        <f>SUM(C709:C710)</f>
        <v>0</v>
      </c>
    </row>
    <row r="709" ht="16.9" customHeight="1" spans="1:3">
      <c r="A709" s="45">
        <v>103045901</v>
      </c>
      <c r="B709" s="99" t="s">
        <v>671</v>
      </c>
      <c r="C709" s="28">
        <v>0</v>
      </c>
    </row>
    <row r="710" ht="16.9" customHeight="1" spans="1:3">
      <c r="A710" s="45">
        <v>103045950</v>
      </c>
      <c r="B710" s="99" t="s">
        <v>672</v>
      </c>
      <c r="C710" s="28">
        <v>0</v>
      </c>
    </row>
    <row r="711" ht="16.9" customHeight="1" spans="1:3">
      <c r="A711" s="45">
        <v>1030460</v>
      </c>
      <c r="B711" s="86" t="s">
        <v>673</v>
      </c>
      <c r="C711" s="11">
        <f>C712</f>
        <v>0</v>
      </c>
    </row>
    <row r="712" ht="16.9" customHeight="1" spans="1:3">
      <c r="A712" s="45">
        <v>103046050</v>
      </c>
      <c r="B712" s="99" t="s">
        <v>674</v>
      </c>
      <c r="C712" s="28">
        <v>0</v>
      </c>
    </row>
    <row r="713" ht="16.9" customHeight="1" spans="1:3">
      <c r="A713" s="45">
        <v>1030461</v>
      </c>
      <c r="B713" s="86" t="s">
        <v>675</v>
      </c>
      <c r="C713" s="11">
        <f>SUM(C714:C715)</f>
        <v>0</v>
      </c>
    </row>
    <row r="714" ht="16.9" customHeight="1" spans="1:3">
      <c r="A714" s="45">
        <v>103046101</v>
      </c>
      <c r="B714" s="99" t="s">
        <v>410</v>
      </c>
      <c r="C714" s="28">
        <v>0</v>
      </c>
    </row>
    <row r="715" ht="16.9" customHeight="1" spans="1:3">
      <c r="A715" s="45">
        <v>103046150</v>
      </c>
      <c r="B715" s="99" t="s">
        <v>676</v>
      </c>
      <c r="C715" s="28">
        <v>0</v>
      </c>
    </row>
    <row r="716" ht="16.9" customHeight="1" spans="1:3">
      <c r="A716" s="45">
        <v>1030499</v>
      </c>
      <c r="B716" s="86" t="s">
        <v>677</v>
      </c>
      <c r="C716" s="11">
        <f>C717</f>
        <v>0</v>
      </c>
    </row>
    <row r="717" ht="16.9" customHeight="1" spans="1:3">
      <c r="A717" s="45">
        <v>103049950</v>
      </c>
      <c r="B717" s="99" t="s">
        <v>678</v>
      </c>
      <c r="C717" s="28">
        <v>0</v>
      </c>
    </row>
    <row r="718" ht="16.9" customHeight="1" spans="1:3">
      <c r="A718" s="45">
        <v>10305</v>
      </c>
      <c r="B718" s="86" t="s">
        <v>679</v>
      </c>
      <c r="C718" s="11">
        <f>SUM(C719,C743,C749:C750)</f>
        <v>32</v>
      </c>
    </row>
    <row r="719" ht="16.9" customHeight="1" spans="1:3">
      <c r="A719" s="45">
        <v>1030501</v>
      </c>
      <c r="B719" s="86" t="s">
        <v>680</v>
      </c>
      <c r="C719" s="11">
        <f>SUM(C720:C742)</f>
        <v>32</v>
      </c>
    </row>
    <row r="720" ht="16.9" customHeight="1" spans="1:3">
      <c r="A720" s="45">
        <v>103050101</v>
      </c>
      <c r="B720" s="99" t="s">
        <v>681</v>
      </c>
      <c r="C720" s="28">
        <v>6</v>
      </c>
    </row>
    <row r="721" ht="16.9" customHeight="1" spans="1:3">
      <c r="A721" s="45">
        <v>103050102</v>
      </c>
      <c r="B721" s="99" t="s">
        <v>682</v>
      </c>
      <c r="C721" s="28">
        <v>0</v>
      </c>
    </row>
    <row r="722" ht="16.9" customHeight="1" spans="1:3">
      <c r="A722" s="45">
        <v>103050103</v>
      </c>
      <c r="B722" s="99" t="s">
        <v>683</v>
      </c>
      <c r="C722" s="28">
        <v>0</v>
      </c>
    </row>
    <row r="723" ht="16.9" customHeight="1" spans="1:3">
      <c r="A723" s="45">
        <v>103050104</v>
      </c>
      <c r="B723" s="99" t="s">
        <v>684</v>
      </c>
      <c r="C723" s="28">
        <v>0</v>
      </c>
    </row>
    <row r="724" ht="16.9" customHeight="1" spans="1:3">
      <c r="A724" s="45">
        <v>103050105</v>
      </c>
      <c r="B724" s="99" t="s">
        <v>685</v>
      </c>
      <c r="C724" s="28">
        <v>0</v>
      </c>
    </row>
    <row r="725" ht="16.9" customHeight="1" spans="1:3">
      <c r="A725" s="45">
        <v>103050106</v>
      </c>
      <c r="B725" s="99" t="s">
        <v>686</v>
      </c>
      <c r="C725" s="28">
        <v>0</v>
      </c>
    </row>
    <row r="726" ht="16.9" customHeight="1" spans="1:3">
      <c r="A726" s="45">
        <v>103050107</v>
      </c>
      <c r="B726" s="99" t="s">
        <v>687</v>
      </c>
      <c r="C726" s="28">
        <v>1</v>
      </c>
    </row>
    <row r="727" ht="16.9" customHeight="1" spans="1:3">
      <c r="A727" s="45">
        <v>103050108</v>
      </c>
      <c r="B727" s="99" t="s">
        <v>688</v>
      </c>
      <c r="C727" s="28">
        <v>0</v>
      </c>
    </row>
    <row r="728" ht="16.9" customHeight="1" spans="1:3">
      <c r="A728" s="45">
        <v>103050109</v>
      </c>
      <c r="B728" s="99" t="s">
        <v>689</v>
      </c>
      <c r="C728" s="28">
        <v>0</v>
      </c>
    </row>
    <row r="729" ht="16.9" customHeight="1" spans="1:3">
      <c r="A729" s="45">
        <v>103050110</v>
      </c>
      <c r="B729" s="99" t="s">
        <v>690</v>
      </c>
      <c r="C729" s="28">
        <v>0</v>
      </c>
    </row>
    <row r="730" ht="16.9" customHeight="1" spans="1:3">
      <c r="A730" s="45">
        <v>103050111</v>
      </c>
      <c r="B730" s="99" t="s">
        <v>691</v>
      </c>
      <c r="C730" s="28">
        <v>0</v>
      </c>
    </row>
    <row r="731" ht="16.9" customHeight="1" spans="1:3">
      <c r="A731" s="45">
        <v>103050112</v>
      </c>
      <c r="B731" s="99" t="s">
        <v>692</v>
      </c>
      <c r="C731" s="28">
        <v>0</v>
      </c>
    </row>
    <row r="732" ht="16.9" customHeight="1" spans="1:3">
      <c r="A732" s="45">
        <v>103050113</v>
      </c>
      <c r="B732" s="99" t="s">
        <v>693</v>
      </c>
      <c r="C732" s="28">
        <v>0</v>
      </c>
    </row>
    <row r="733" ht="16.9" customHeight="1" spans="1:3">
      <c r="A733" s="45">
        <v>103050114</v>
      </c>
      <c r="B733" s="99" t="s">
        <v>694</v>
      </c>
      <c r="C733" s="28">
        <v>4</v>
      </c>
    </row>
    <row r="734" ht="16.9" customHeight="1" spans="1:3">
      <c r="A734" s="45">
        <v>103050115</v>
      </c>
      <c r="B734" s="99" t="s">
        <v>695</v>
      </c>
      <c r="C734" s="28">
        <v>0</v>
      </c>
    </row>
    <row r="735" ht="16.9" customHeight="1" spans="1:3">
      <c r="A735" s="45">
        <v>103050116</v>
      </c>
      <c r="B735" s="99" t="s">
        <v>696</v>
      </c>
      <c r="C735" s="28">
        <v>0</v>
      </c>
    </row>
    <row r="736" ht="16.9" customHeight="1" spans="1:3">
      <c r="A736" s="45">
        <v>103050117</v>
      </c>
      <c r="B736" s="99" t="s">
        <v>697</v>
      </c>
      <c r="C736" s="28">
        <v>0</v>
      </c>
    </row>
    <row r="737" ht="16.9" customHeight="1" spans="1:3">
      <c r="A737" s="45">
        <v>103050118</v>
      </c>
      <c r="B737" s="99" t="s">
        <v>698</v>
      </c>
      <c r="C737" s="28">
        <v>0</v>
      </c>
    </row>
    <row r="738" ht="16.9" customHeight="1" spans="1:3">
      <c r="A738" s="45">
        <v>103050119</v>
      </c>
      <c r="B738" s="99" t="s">
        <v>699</v>
      </c>
      <c r="C738" s="28">
        <v>0</v>
      </c>
    </row>
    <row r="739" ht="16.9" customHeight="1" spans="1:3">
      <c r="A739" s="45">
        <v>103050120</v>
      </c>
      <c r="B739" s="99" t="s">
        <v>700</v>
      </c>
      <c r="C739" s="28">
        <v>0</v>
      </c>
    </row>
    <row r="740" ht="16.9" customHeight="1" spans="1:3">
      <c r="A740" s="45">
        <v>103050121</v>
      </c>
      <c r="B740" s="99" t="s">
        <v>701</v>
      </c>
      <c r="C740" s="28">
        <v>0</v>
      </c>
    </row>
    <row r="741" ht="17.1" customHeight="1" spans="1:3">
      <c r="A741" s="45">
        <v>103050122</v>
      </c>
      <c r="B741" s="99" t="s">
        <v>702</v>
      </c>
      <c r="C741" s="28">
        <v>0</v>
      </c>
    </row>
    <row r="742" ht="16.9" customHeight="1" spans="1:3">
      <c r="A742" s="45">
        <v>103050199</v>
      </c>
      <c r="B742" s="99" t="s">
        <v>703</v>
      </c>
      <c r="C742" s="28">
        <v>21</v>
      </c>
    </row>
    <row r="743" ht="16.9" customHeight="1" spans="1:3">
      <c r="A743" s="45">
        <v>1030502</v>
      </c>
      <c r="B743" s="86" t="s">
        <v>704</v>
      </c>
      <c r="C743" s="11">
        <f>SUM(C744:C748)</f>
        <v>0</v>
      </c>
    </row>
    <row r="744" ht="16.9" customHeight="1" spans="1:3">
      <c r="A744" s="45">
        <v>103050201</v>
      </c>
      <c r="B744" s="99" t="s">
        <v>705</v>
      </c>
      <c r="C744" s="28">
        <v>0</v>
      </c>
    </row>
    <row r="745" ht="16.9" customHeight="1" spans="1:3">
      <c r="A745" s="45">
        <v>103050202</v>
      </c>
      <c r="B745" s="99" t="s">
        <v>706</v>
      </c>
      <c r="C745" s="28">
        <v>0</v>
      </c>
    </row>
    <row r="746" ht="16.9" customHeight="1" spans="1:3">
      <c r="A746" s="45">
        <v>103050203</v>
      </c>
      <c r="B746" s="99" t="s">
        <v>707</v>
      </c>
      <c r="C746" s="28">
        <v>0</v>
      </c>
    </row>
    <row r="747" ht="16.9" customHeight="1" spans="1:3">
      <c r="A747" s="45">
        <v>103050204</v>
      </c>
      <c r="B747" s="99" t="s">
        <v>708</v>
      </c>
      <c r="C747" s="28">
        <v>0</v>
      </c>
    </row>
    <row r="748" ht="16.9" customHeight="1" spans="1:3">
      <c r="A748" s="45">
        <v>103050299</v>
      </c>
      <c r="B748" s="99" t="s">
        <v>709</v>
      </c>
      <c r="C748" s="28">
        <v>0</v>
      </c>
    </row>
    <row r="749" ht="16.9" customHeight="1" spans="1:3">
      <c r="A749" s="45">
        <v>1030503</v>
      </c>
      <c r="B749" s="86" t="s">
        <v>710</v>
      </c>
      <c r="C749" s="28">
        <v>0</v>
      </c>
    </row>
    <row r="750" ht="16.9" customHeight="1" spans="1:3">
      <c r="A750" s="45">
        <v>1030509</v>
      </c>
      <c r="B750" s="86" t="s">
        <v>711</v>
      </c>
      <c r="C750" s="28">
        <v>0</v>
      </c>
    </row>
    <row r="751" ht="16.9" customHeight="1" spans="1:3">
      <c r="A751" s="45">
        <v>10306</v>
      </c>
      <c r="B751" s="86" t="s">
        <v>712</v>
      </c>
      <c r="C751" s="11">
        <f>SUM(C752,C756,C759,C761,C763,C764,C768)</f>
        <v>0</v>
      </c>
    </row>
    <row r="752" ht="16.9" customHeight="1" spans="1:3">
      <c r="A752" s="45">
        <v>1030601</v>
      </c>
      <c r="B752" s="83" t="s">
        <v>713</v>
      </c>
      <c r="C752" s="11">
        <f>SUM(C753:C755)</f>
        <v>0</v>
      </c>
    </row>
    <row r="753" ht="16.9" customHeight="1" spans="1:3">
      <c r="A753" s="45">
        <v>103060101</v>
      </c>
      <c r="B753" s="23" t="s">
        <v>714</v>
      </c>
      <c r="C753" s="28">
        <v>0</v>
      </c>
    </row>
    <row r="754" ht="17.1" customHeight="1" spans="1:3">
      <c r="A754" s="45">
        <v>103060102</v>
      </c>
      <c r="B754" s="23" t="s">
        <v>715</v>
      </c>
      <c r="C754" s="28">
        <v>0</v>
      </c>
    </row>
    <row r="755" ht="16.9" customHeight="1" spans="1:3">
      <c r="A755" s="45">
        <v>103060199</v>
      </c>
      <c r="B755" s="99" t="s">
        <v>716</v>
      </c>
      <c r="C755" s="28">
        <v>0</v>
      </c>
    </row>
    <row r="756" ht="16.9" customHeight="1" spans="1:3">
      <c r="A756" s="45">
        <v>1030602</v>
      </c>
      <c r="B756" s="86" t="s">
        <v>717</v>
      </c>
      <c r="C756" s="11">
        <f>SUM(C757:C758)</f>
        <v>0</v>
      </c>
    </row>
    <row r="757" ht="16.9" customHeight="1" spans="1:3">
      <c r="A757" s="45">
        <v>103060201</v>
      </c>
      <c r="B757" s="99" t="s">
        <v>718</v>
      </c>
      <c r="C757" s="28">
        <v>0</v>
      </c>
    </row>
    <row r="758" ht="16.9" customHeight="1" spans="1:3">
      <c r="A758" s="45">
        <v>103060299</v>
      </c>
      <c r="B758" s="99" t="s">
        <v>719</v>
      </c>
      <c r="C758" s="28">
        <v>0</v>
      </c>
    </row>
    <row r="759" ht="16.9" customHeight="1" spans="1:3">
      <c r="A759" s="45">
        <v>1030603</v>
      </c>
      <c r="B759" s="86" t="s">
        <v>720</v>
      </c>
      <c r="C759" s="11">
        <f>C760</f>
        <v>0</v>
      </c>
    </row>
    <row r="760" ht="16.9" customHeight="1" spans="1:3">
      <c r="A760" s="45">
        <v>103060399</v>
      </c>
      <c r="B760" s="99" t="s">
        <v>721</v>
      </c>
      <c r="C760" s="28">
        <v>0</v>
      </c>
    </row>
    <row r="761" ht="16.9" customHeight="1" spans="1:3">
      <c r="A761" s="45">
        <v>1030604</v>
      </c>
      <c r="B761" s="86" t="s">
        <v>722</v>
      </c>
      <c r="C761" s="11">
        <f>C762</f>
        <v>0</v>
      </c>
    </row>
    <row r="762" ht="16.9" customHeight="1" spans="1:3">
      <c r="A762" s="45">
        <v>103060499</v>
      </c>
      <c r="B762" s="99" t="s">
        <v>723</v>
      </c>
      <c r="C762" s="28">
        <v>0</v>
      </c>
    </row>
    <row r="763" ht="16.9" customHeight="1" spans="1:3">
      <c r="A763" s="45">
        <v>1030605</v>
      </c>
      <c r="B763" s="86" t="s">
        <v>724</v>
      </c>
      <c r="C763" s="28">
        <v>0</v>
      </c>
    </row>
    <row r="764" ht="16.9" customHeight="1" spans="1:3">
      <c r="A764" s="45">
        <v>1030606</v>
      </c>
      <c r="B764" s="86" t="s">
        <v>725</v>
      </c>
      <c r="C764" s="11">
        <f>SUM(C765:C767)</f>
        <v>0</v>
      </c>
    </row>
    <row r="765" ht="16.9" customHeight="1" spans="1:3">
      <c r="A765" s="45">
        <v>103060601</v>
      </c>
      <c r="B765" s="99" t="s">
        <v>726</v>
      </c>
      <c r="C765" s="28">
        <v>0</v>
      </c>
    </row>
    <row r="766" ht="16.9" customHeight="1" spans="1:3">
      <c r="A766" s="45">
        <v>103060602</v>
      </c>
      <c r="B766" s="99" t="s">
        <v>727</v>
      </c>
      <c r="C766" s="28">
        <v>0</v>
      </c>
    </row>
    <row r="767" ht="16.9" customHeight="1" spans="1:3">
      <c r="A767" s="45">
        <v>103060699</v>
      </c>
      <c r="B767" s="99" t="s">
        <v>728</v>
      </c>
      <c r="C767" s="28">
        <v>0</v>
      </c>
    </row>
    <row r="768" ht="16.9" customHeight="1" spans="1:3">
      <c r="A768" s="45">
        <v>1030699</v>
      </c>
      <c r="B768" s="86" t="s">
        <v>729</v>
      </c>
      <c r="C768" s="28">
        <v>0</v>
      </c>
    </row>
    <row r="769" ht="16.9" customHeight="1" spans="1:3">
      <c r="A769" s="45">
        <v>10307</v>
      </c>
      <c r="B769" s="86" t="s">
        <v>730</v>
      </c>
      <c r="C769" s="11">
        <f>SUM(C770,C773,C780:C782,C787,C792:C793,C796:C797)</f>
        <v>2259</v>
      </c>
    </row>
    <row r="770" ht="16.9" customHeight="1" spans="1:3">
      <c r="A770" s="45">
        <v>1030701</v>
      </c>
      <c r="B770" s="86" t="s">
        <v>731</v>
      </c>
      <c r="C770" s="11">
        <f>SUM(C771:C772)</f>
        <v>0</v>
      </c>
    </row>
    <row r="771" ht="16.9" customHeight="1" spans="1:3">
      <c r="A771" s="45">
        <v>103070101</v>
      </c>
      <c r="B771" s="99" t="s">
        <v>732</v>
      </c>
      <c r="C771" s="28">
        <v>0</v>
      </c>
    </row>
    <row r="772" ht="16.9" customHeight="1" spans="1:3">
      <c r="A772" s="45">
        <v>103070102</v>
      </c>
      <c r="B772" s="99" t="s">
        <v>733</v>
      </c>
      <c r="C772" s="28">
        <v>0</v>
      </c>
    </row>
    <row r="773" ht="16.9" customHeight="1" spans="1:3">
      <c r="A773" s="45">
        <v>1030702</v>
      </c>
      <c r="B773" s="86" t="s">
        <v>734</v>
      </c>
      <c r="C773" s="11">
        <f>SUM(C774:C779)</f>
        <v>0</v>
      </c>
    </row>
    <row r="774" ht="16.9" customHeight="1" spans="1:3">
      <c r="A774" s="45">
        <v>103070201</v>
      </c>
      <c r="B774" s="99" t="s">
        <v>735</v>
      </c>
      <c r="C774" s="28">
        <v>0</v>
      </c>
    </row>
    <row r="775" ht="16.9" customHeight="1" spans="1:3">
      <c r="A775" s="45">
        <v>103070202</v>
      </c>
      <c r="B775" s="99" t="s">
        <v>736</v>
      </c>
      <c r="C775" s="28">
        <v>0</v>
      </c>
    </row>
    <row r="776" ht="16.9" customHeight="1" spans="1:3">
      <c r="A776" s="45">
        <v>103070203</v>
      </c>
      <c r="B776" s="99" t="s">
        <v>737</v>
      </c>
      <c r="C776" s="28">
        <v>0</v>
      </c>
    </row>
    <row r="777" ht="16.9" customHeight="1" spans="1:3">
      <c r="A777" s="45">
        <v>103070204</v>
      </c>
      <c r="B777" s="99" t="s">
        <v>738</v>
      </c>
      <c r="C777" s="28">
        <v>0</v>
      </c>
    </row>
    <row r="778" ht="16.9" customHeight="1" spans="1:3">
      <c r="A778" s="45">
        <v>103070205</v>
      </c>
      <c r="B778" s="99" t="s">
        <v>739</v>
      </c>
      <c r="C778" s="28">
        <v>0</v>
      </c>
    </row>
    <row r="779" ht="16.9" customHeight="1" spans="1:3">
      <c r="A779" s="45">
        <v>103070206</v>
      </c>
      <c r="B779" s="99" t="s">
        <v>740</v>
      </c>
      <c r="C779" s="28">
        <v>0</v>
      </c>
    </row>
    <row r="780" ht="16.9" customHeight="1" spans="1:3">
      <c r="A780" s="45">
        <v>1030703</v>
      </c>
      <c r="B780" s="86" t="s">
        <v>741</v>
      </c>
      <c r="C780" s="28">
        <v>0</v>
      </c>
    </row>
    <row r="781" ht="16.9" customHeight="1" spans="1:3">
      <c r="A781" s="45">
        <v>1030704</v>
      </c>
      <c r="B781" s="86" t="s">
        <v>742</v>
      </c>
      <c r="C781" s="28">
        <v>0</v>
      </c>
    </row>
    <row r="782" ht="16.9" customHeight="1" spans="1:3">
      <c r="A782" s="45">
        <v>1030705</v>
      </c>
      <c r="B782" s="86" t="s">
        <v>743</v>
      </c>
      <c r="C782" s="11">
        <f>SUM(C783:C786)</f>
        <v>120</v>
      </c>
    </row>
    <row r="783" ht="16.9" customHeight="1" spans="1:3">
      <c r="A783" s="45">
        <v>103070501</v>
      </c>
      <c r="B783" s="99" t="s">
        <v>744</v>
      </c>
      <c r="C783" s="28">
        <v>21</v>
      </c>
    </row>
    <row r="784" ht="16.9" customHeight="1" spans="1:3">
      <c r="A784" s="45">
        <v>103070502</v>
      </c>
      <c r="B784" s="99" t="s">
        <v>745</v>
      </c>
      <c r="C784" s="28">
        <v>86</v>
      </c>
    </row>
    <row r="785" ht="16.9" customHeight="1" spans="1:3">
      <c r="A785" s="45">
        <v>103070503</v>
      </c>
      <c r="B785" s="99" t="s">
        <v>746</v>
      </c>
      <c r="C785" s="28">
        <v>0</v>
      </c>
    </row>
    <row r="786" ht="16.9" customHeight="1" spans="1:3">
      <c r="A786" s="45">
        <v>103070599</v>
      </c>
      <c r="B786" s="99" t="s">
        <v>747</v>
      </c>
      <c r="C786" s="28">
        <v>13</v>
      </c>
    </row>
    <row r="787" ht="16.9" customHeight="1" spans="1:3">
      <c r="A787" s="45">
        <v>1030706</v>
      </c>
      <c r="B787" s="86" t="s">
        <v>748</v>
      </c>
      <c r="C787" s="11">
        <f>SUM(C788:C791)</f>
        <v>2139</v>
      </c>
    </row>
    <row r="788" ht="16.9" customHeight="1" spans="1:3">
      <c r="A788" s="45">
        <v>103070601</v>
      </c>
      <c r="B788" s="99" t="s">
        <v>749</v>
      </c>
      <c r="C788" s="28">
        <v>0</v>
      </c>
    </row>
    <row r="789" ht="16.9" customHeight="1" spans="1:3">
      <c r="A789" s="45">
        <v>103070602</v>
      </c>
      <c r="B789" s="99" t="s">
        <v>750</v>
      </c>
      <c r="C789" s="28">
        <v>5</v>
      </c>
    </row>
    <row r="790" ht="16.9" customHeight="1" spans="1:3">
      <c r="A790" s="45">
        <v>103070603</v>
      </c>
      <c r="B790" s="99" t="s">
        <v>751</v>
      </c>
      <c r="C790" s="28">
        <v>0</v>
      </c>
    </row>
    <row r="791" ht="16.9" customHeight="1" spans="1:3">
      <c r="A791" s="45">
        <v>103070699</v>
      </c>
      <c r="B791" s="99" t="s">
        <v>752</v>
      </c>
      <c r="C791" s="28">
        <v>2134</v>
      </c>
    </row>
    <row r="792" ht="17.25" customHeight="1" spans="1:3">
      <c r="A792" s="45">
        <v>1030707</v>
      </c>
      <c r="B792" s="86" t="s">
        <v>753</v>
      </c>
      <c r="C792" s="28">
        <v>0</v>
      </c>
    </row>
    <row r="793" ht="17.25" customHeight="1" spans="1:3">
      <c r="A793" s="45">
        <v>1030708</v>
      </c>
      <c r="B793" s="86" t="s">
        <v>754</v>
      </c>
      <c r="C793" s="11">
        <f>SUM(C794:C795)</f>
        <v>0</v>
      </c>
    </row>
    <row r="794" ht="17.25" customHeight="1" spans="1:3">
      <c r="A794" s="45">
        <v>103070801</v>
      </c>
      <c r="B794" s="99" t="s">
        <v>755</v>
      </c>
      <c r="C794" s="28">
        <v>0</v>
      </c>
    </row>
    <row r="795" ht="17.25" customHeight="1" spans="1:3">
      <c r="A795" s="45">
        <v>103070802</v>
      </c>
      <c r="B795" s="99" t="s">
        <v>756</v>
      </c>
      <c r="C795" s="28">
        <v>0</v>
      </c>
    </row>
    <row r="796" ht="17.1" customHeight="1" spans="1:3">
      <c r="A796" s="45">
        <v>1030709</v>
      </c>
      <c r="B796" s="86" t="s">
        <v>757</v>
      </c>
      <c r="C796" s="28">
        <v>0</v>
      </c>
    </row>
    <row r="797" ht="17.25" customHeight="1" spans="1:3">
      <c r="A797" s="45">
        <v>1030799</v>
      </c>
      <c r="B797" s="86" t="s">
        <v>758</v>
      </c>
      <c r="C797" s="28">
        <v>0</v>
      </c>
    </row>
    <row r="798" ht="17.25" customHeight="1" spans="1:3">
      <c r="A798" s="45">
        <v>10399</v>
      </c>
      <c r="B798" s="86" t="s">
        <v>759</v>
      </c>
      <c r="C798" s="11">
        <f>SUM(C799,C802:C808,C811:C814)</f>
        <v>0</v>
      </c>
    </row>
    <row r="799" ht="17.25" customHeight="1" spans="1:3">
      <c r="A799" s="45">
        <v>1039901</v>
      </c>
      <c r="B799" s="86" t="s">
        <v>760</v>
      </c>
      <c r="C799" s="11">
        <f>SUM(C800:C801)</f>
        <v>0</v>
      </c>
    </row>
    <row r="800" ht="16.9" customHeight="1" spans="1:3">
      <c r="A800" s="45">
        <v>103990101</v>
      </c>
      <c r="B800" s="99" t="s">
        <v>761</v>
      </c>
      <c r="C800" s="28">
        <v>0</v>
      </c>
    </row>
    <row r="801" ht="16.9" customHeight="1" spans="1:3">
      <c r="A801" s="45">
        <v>103990102</v>
      </c>
      <c r="B801" s="99" t="s">
        <v>762</v>
      </c>
      <c r="C801" s="28">
        <v>0</v>
      </c>
    </row>
    <row r="802" ht="16.9" customHeight="1" spans="1:3">
      <c r="A802" s="45">
        <v>1039902</v>
      </c>
      <c r="B802" s="86" t="s">
        <v>763</v>
      </c>
      <c r="C802" s="28">
        <v>0</v>
      </c>
    </row>
    <row r="803" ht="17.25" customHeight="1" spans="1:3">
      <c r="A803" s="45">
        <v>1039903</v>
      </c>
      <c r="B803" s="86" t="s">
        <v>764</v>
      </c>
      <c r="C803" s="28">
        <v>0</v>
      </c>
    </row>
    <row r="804" ht="17.1" customHeight="1" spans="1:3">
      <c r="A804" s="45">
        <v>1039904</v>
      </c>
      <c r="B804" s="86" t="s">
        <v>765</v>
      </c>
      <c r="C804" s="28">
        <v>0</v>
      </c>
    </row>
    <row r="805" ht="17.1" customHeight="1" spans="1:3">
      <c r="A805" s="45">
        <v>1039905</v>
      </c>
      <c r="B805" s="86" t="s">
        <v>766</v>
      </c>
      <c r="C805" s="28">
        <v>0</v>
      </c>
    </row>
    <row r="806" ht="17.25" customHeight="1" spans="1:3">
      <c r="A806" s="45">
        <v>1039907</v>
      </c>
      <c r="B806" s="86" t="s">
        <v>767</v>
      </c>
      <c r="C806" s="28">
        <v>0</v>
      </c>
    </row>
    <row r="807" ht="17.25" customHeight="1" spans="1:3">
      <c r="A807" s="45">
        <v>1039908</v>
      </c>
      <c r="B807" s="86" t="s">
        <v>768</v>
      </c>
      <c r="C807" s="28">
        <v>0</v>
      </c>
    </row>
    <row r="808" ht="16.9" customHeight="1" spans="1:3">
      <c r="A808" s="45">
        <v>1039909</v>
      </c>
      <c r="B808" s="86" t="s">
        <v>769</v>
      </c>
      <c r="C808" s="11">
        <f>C809+C810</f>
        <v>0</v>
      </c>
    </row>
    <row r="809" ht="16.9" customHeight="1" spans="1:3">
      <c r="A809" s="45">
        <v>103990901</v>
      </c>
      <c r="B809" s="99" t="s">
        <v>770</v>
      </c>
      <c r="C809" s="28">
        <v>0</v>
      </c>
    </row>
    <row r="810" ht="16.9" customHeight="1" spans="1:3">
      <c r="A810" s="45">
        <v>103990902</v>
      </c>
      <c r="B810" s="99" t="s">
        <v>771</v>
      </c>
      <c r="C810" s="28">
        <v>0</v>
      </c>
    </row>
    <row r="811" ht="16.9" customHeight="1" spans="1:3">
      <c r="A811" s="45">
        <v>1039911</v>
      </c>
      <c r="B811" s="86" t="s">
        <v>772</v>
      </c>
      <c r="C811" s="28">
        <v>0</v>
      </c>
    </row>
    <row r="812" ht="16.9" customHeight="1" spans="1:3">
      <c r="A812" s="45">
        <v>1039912</v>
      </c>
      <c r="B812" s="86" t="s">
        <v>773</v>
      </c>
      <c r="C812" s="28">
        <v>0</v>
      </c>
    </row>
    <row r="813" ht="16.9" customHeight="1" spans="1:3">
      <c r="A813" s="45">
        <v>1039913</v>
      </c>
      <c r="B813" s="86" t="s">
        <v>774</v>
      </c>
      <c r="C813" s="28">
        <v>0</v>
      </c>
    </row>
    <row r="814" ht="16.9" customHeight="1" spans="1:3">
      <c r="A814" s="45">
        <v>1039999</v>
      </c>
      <c r="B814" s="86" t="s">
        <v>775</v>
      </c>
      <c r="C814" s="28">
        <v>0</v>
      </c>
    </row>
  </sheetData>
  <mergeCells count="3">
    <mergeCell ref="A1:C1"/>
    <mergeCell ref="A2:C2"/>
    <mergeCell ref="A3:C3"/>
  </mergeCell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398"/>
  <sheetViews>
    <sheetView workbookViewId="0">
      <selection activeCell="A1" sqref="$A1:$XFD1048576"/>
    </sheetView>
  </sheetViews>
  <sheetFormatPr defaultColWidth="9.125" defaultRowHeight="13.5" outlineLevelCol="2"/>
  <cols>
    <col min="1" max="1" width="9.875" customWidth="1"/>
    <col min="2" max="2" width="54.25" customWidth="1"/>
    <col min="3" max="3" width="26" customWidth="1"/>
    <col min="4" max="256" width="9.125" customWidth="1"/>
    <col min="257" max="257" width="9.875" customWidth="1"/>
    <col min="258" max="258" width="54.25" customWidth="1"/>
    <col min="259" max="259" width="26" customWidth="1"/>
    <col min="260" max="512" width="9.125" customWidth="1"/>
    <col min="513" max="513" width="9.875" customWidth="1"/>
    <col min="514" max="514" width="54.25" customWidth="1"/>
    <col min="515" max="515" width="26" customWidth="1"/>
    <col min="516" max="768" width="9.125" customWidth="1"/>
    <col min="769" max="769" width="9.875" customWidth="1"/>
    <col min="770" max="770" width="54.25" customWidth="1"/>
    <col min="771" max="771" width="26" customWidth="1"/>
    <col min="772" max="1024" width="9.125" customWidth="1"/>
    <col min="1025" max="1025" width="9.875" customWidth="1"/>
    <col min="1026" max="1026" width="54.25" customWidth="1"/>
    <col min="1027" max="1027" width="26" customWidth="1"/>
    <col min="1028" max="1280" width="9.125" customWidth="1"/>
    <col min="1281" max="1281" width="9.875" customWidth="1"/>
    <col min="1282" max="1282" width="54.25" customWidth="1"/>
    <col min="1283" max="1283" width="26" customWidth="1"/>
    <col min="1284" max="1536" width="9.125" customWidth="1"/>
    <col min="1537" max="1537" width="9.875" customWidth="1"/>
    <col min="1538" max="1538" width="54.25" customWidth="1"/>
    <col min="1539" max="1539" width="26" customWidth="1"/>
    <col min="1540" max="1792" width="9.125" customWidth="1"/>
    <col min="1793" max="1793" width="9.875" customWidth="1"/>
    <col min="1794" max="1794" width="54.25" customWidth="1"/>
    <col min="1795" max="1795" width="26" customWidth="1"/>
    <col min="1796" max="2048" width="9.125" customWidth="1"/>
    <col min="2049" max="2049" width="9.875" customWidth="1"/>
    <col min="2050" max="2050" width="54.25" customWidth="1"/>
    <col min="2051" max="2051" width="26" customWidth="1"/>
    <col min="2052" max="2304" width="9.125" customWidth="1"/>
    <col min="2305" max="2305" width="9.875" customWidth="1"/>
    <col min="2306" max="2306" width="54.25" customWidth="1"/>
    <col min="2307" max="2307" width="26" customWidth="1"/>
    <col min="2308" max="2560" width="9.125" customWidth="1"/>
    <col min="2561" max="2561" width="9.875" customWidth="1"/>
    <col min="2562" max="2562" width="54.25" customWidth="1"/>
    <col min="2563" max="2563" width="26" customWidth="1"/>
    <col min="2564" max="2816" width="9.125" customWidth="1"/>
    <col min="2817" max="2817" width="9.875" customWidth="1"/>
    <col min="2818" max="2818" width="54.25" customWidth="1"/>
    <col min="2819" max="2819" width="26" customWidth="1"/>
    <col min="2820" max="3072" width="9.125" customWidth="1"/>
    <col min="3073" max="3073" width="9.875" customWidth="1"/>
    <col min="3074" max="3074" width="54.25" customWidth="1"/>
    <col min="3075" max="3075" width="26" customWidth="1"/>
    <col min="3076" max="3328" width="9.125" customWidth="1"/>
    <col min="3329" max="3329" width="9.875" customWidth="1"/>
    <col min="3330" max="3330" width="54.25" customWidth="1"/>
    <col min="3331" max="3331" width="26" customWidth="1"/>
    <col min="3332" max="3584" width="9.125" customWidth="1"/>
    <col min="3585" max="3585" width="9.875" customWidth="1"/>
    <col min="3586" max="3586" width="54.25" customWidth="1"/>
    <col min="3587" max="3587" width="26" customWidth="1"/>
    <col min="3588" max="3840" width="9.125" customWidth="1"/>
    <col min="3841" max="3841" width="9.875" customWidth="1"/>
    <col min="3842" max="3842" width="54.25" customWidth="1"/>
    <col min="3843" max="3843" width="26" customWidth="1"/>
    <col min="3844" max="4096" width="9.125" customWidth="1"/>
    <col min="4097" max="4097" width="9.875" customWidth="1"/>
    <col min="4098" max="4098" width="54.25" customWidth="1"/>
    <col min="4099" max="4099" width="26" customWidth="1"/>
    <col min="4100" max="4352" width="9.125" customWidth="1"/>
    <col min="4353" max="4353" width="9.875" customWidth="1"/>
    <col min="4354" max="4354" width="54.25" customWidth="1"/>
    <col min="4355" max="4355" width="26" customWidth="1"/>
    <col min="4356" max="4608" width="9.125" customWidth="1"/>
    <col min="4609" max="4609" width="9.875" customWidth="1"/>
    <col min="4610" max="4610" width="54.25" customWidth="1"/>
    <col min="4611" max="4611" width="26" customWidth="1"/>
    <col min="4612" max="4864" width="9.125" customWidth="1"/>
    <col min="4865" max="4865" width="9.875" customWidth="1"/>
    <col min="4866" max="4866" width="54.25" customWidth="1"/>
    <col min="4867" max="4867" width="26" customWidth="1"/>
    <col min="4868" max="5120" width="9.125" customWidth="1"/>
    <col min="5121" max="5121" width="9.875" customWidth="1"/>
    <col min="5122" max="5122" width="54.25" customWidth="1"/>
    <col min="5123" max="5123" width="26" customWidth="1"/>
    <col min="5124" max="5376" width="9.125" customWidth="1"/>
    <col min="5377" max="5377" width="9.875" customWidth="1"/>
    <col min="5378" max="5378" width="54.25" customWidth="1"/>
    <col min="5379" max="5379" width="26" customWidth="1"/>
    <col min="5380" max="5632" width="9.125" customWidth="1"/>
    <col min="5633" max="5633" width="9.875" customWidth="1"/>
    <col min="5634" max="5634" width="54.25" customWidth="1"/>
    <col min="5635" max="5635" width="26" customWidth="1"/>
    <col min="5636" max="5888" width="9.125" customWidth="1"/>
    <col min="5889" max="5889" width="9.875" customWidth="1"/>
    <col min="5890" max="5890" width="54.25" customWidth="1"/>
    <col min="5891" max="5891" width="26" customWidth="1"/>
    <col min="5892" max="6144" width="9.125" customWidth="1"/>
    <col min="6145" max="6145" width="9.875" customWidth="1"/>
    <col min="6146" max="6146" width="54.25" customWidth="1"/>
    <col min="6147" max="6147" width="26" customWidth="1"/>
    <col min="6148" max="6400" width="9.125" customWidth="1"/>
    <col min="6401" max="6401" width="9.875" customWidth="1"/>
    <col min="6402" max="6402" width="54.25" customWidth="1"/>
    <col min="6403" max="6403" width="26" customWidth="1"/>
    <col min="6404" max="6656" width="9.125" customWidth="1"/>
    <col min="6657" max="6657" width="9.875" customWidth="1"/>
    <col min="6658" max="6658" width="54.25" customWidth="1"/>
    <col min="6659" max="6659" width="26" customWidth="1"/>
    <col min="6660" max="6912" width="9.125" customWidth="1"/>
    <col min="6913" max="6913" width="9.875" customWidth="1"/>
    <col min="6914" max="6914" width="54.25" customWidth="1"/>
    <col min="6915" max="6915" width="26" customWidth="1"/>
    <col min="6916" max="7168" width="9.125" customWidth="1"/>
    <col min="7169" max="7169" width="9.875" customWidth="1"/>
    <col min="7170" max="7170" width="54.25" customWidth="1"/>
    <col min="7171" max="7171" width="26" customWidth="1"/>
    <col min="7172" max="7424" width="9.125" customWidth="1"/>
    <col min="7425" max="7425" width="9.875" customWidth="1"/>
    <col min="7426" max="7426" width="54.25" customWidth="1"/>
    <col min="7427" max="7427" width="26" customWidth="1"/>
    <col min="7428" max="7680" width="9.125" customWidth="1"/>
    <col min="7681" max="7681" width="9.875" customWidth="1"/>
    <col min="7682" max="7682" width="54.25" customWidth="1"/>
    <col min="7683" max="7683" width="26" customWidth="1"/>
    <col min="7684" max="7936" width="9.125" customWidth="1"/>
    <col min="7937" max="7937" width="9.875" customWidth="1"/>
    <col min="7938" max="7938" width="54.25" customWidth="1"/>
    <col min="7939" max="7939" width="26" customWidth="1"/>
    <col min="7940" max="8192" width="9.125" customWidth="1"/>
    <col min="8193" max="8193" width="9.875" customWidth="1"/>
    <col min="8194" max="8194" width="54.25" customWidth="1"/>
    <col min="8195" max="8195" width="26" customWidth="1"/>
    <col min="8196" max="8448" width="9.125" customWidth="1"/>
    <col min="8449" max="8449" width="9.875" customWidth="1"/>
    <col min="8450" max="8450" width="54.25" customWidth="1"/>
    <col min="8451" max="8451" width="26" customWidth="1"/>
    <col min="8452" max="8704" width="9.125" customWidth="1"/>
    <col min="8705" max="8705" width="9.875" customWidth="1"/>
    <col min="8706" max="8706" width="54.25" customWidth="1"/>
    <col min="8707" max="8707" width="26" customWidth="1"/>
    <col min="8708" max="8960" width="9.125" customWidth="1"/>
    <col min="8961" max="8961" width="9.875" customWidth="1"/>
    <col min="8962" max="8962" width="54.25" customWidth="1"/>
    <col min="8963" max="8963" width="26" customWidth="1"/>
    <col min="8964" max="9216" width="9.125" customWidth="1"/>
    <col min="9217" max="9217" width="9.875" customWidth="1"/>
    <col min="9218" max="9218" width="54.25" customWidth="1"/>
    <col min="9219" max="9219" width="26" customWidth="1"/>
    <col min="9220" max="9472" width="9.125" customWidth="1"/>
    <col min="9473" max="9473" width="9.875" customWidth="1"/>
    <col min="9474" max="9474" width="54.25" customWidth="1"/>
    <col min="9475" max="9475" width="26" customWidth="1"/>
    <col min="9476" max="9728" width="9.125" customWidth="1"/>
    <col min="9729" max="9729" width="9.875" customWidth="1"/>
    <col min="9730" max="9730" width="54.25" customWidth="1"/>
    <col min="9731" max="9731" width="26" customWidth="1"/>
    <col min="9732" max="9984" width="9.125" customWidth="1"/>
    <col min="9985" max="9985" width="9.875" customWidth="1"/>
    <col min="9986" max="9986" width="54.25" customWidth="1"/>
    <col min="9987" max="9987" width="26" customWidth="1"/>
    <col min="9988" max="10240" width="9.125" customWidth="1"/>
    <col min="10241" max="10241" width="9.875" customWidth="1"/>
    <col min="10242" max="10242" width="54.25" customWidth="1"/>
    <col min="10243" max="10243" width="26" customWidth="1"/>
    <col min="10244" max="10496" width="9.125" customWidth="1"/>
    <col min="10497" max="10497" width="9.875" customWidth="1"/>
    <col min="10498" max="10498" width="54.25" customWidth="1"/>
    <col min="10499" max="10499" width="26" customWidth="1"/>
    <col min="10500" max="10752" width="9.125" customWidth="1"/>
    <col min="10753" max="10753" width="9.875" customWidth="1"/>
    <col min="10754" max="10754" width="54.25" customWidth="1"/>
    <col min="10755" max="10755" width="26" customWidth="1"/>
    <col min="10756" max="11008" width="9.125" customWidth="1"/>
    <col min="11009" max="11009" width="9.875" customWidth="1"/>
    <col min="11010" max="11010" width="54.25" customWidth="1"/>
    <col min="11011" max="11011" width="26" customWidth="1"/>
    <col min="11012" max="11264" width="9.125" customWidth="1"/>
    <col min="11265" max="11265" width="9.875" customWidth="1"/>
    <col min="11266" max="11266" width="54.25" customWidth="1"/>
    <col min="11267" max="11267" width="26" customWidth="1"/>
    <col min="11268" max="11520" width="9.125" customWidth="1"/>
    <col min="11521" max="11521" width="9.875" customWidth="1"/>
    <col min="11522" max="11522" width="54.25" customWidth="1"/>
    <col min="11523" max="11523" width="26" customWidth="1"/>
    <col min="11524" max="11776" width="9.125" customWidth="1"/>
    <col min="11777" max="11777" width="9.875" customWidth="1"/>
    <col min="11778" max="11778" width="54.25" customWidth="1"/>
    <col min="11779" max="11779" width="26" customWidth="1"/>
    <col min="11780" max="12032" width="9.125" customWidth="1"/>
    <col min="12033" max="12033" width="9.875" customWidth="1"/>
    <col min="12034" max="12034" width="54.25" customWidth="1"/>
    <col min="12035" max="12035" width="26" customWidth="1"/>
    <col min="12036" max="12288" width="9.125" customWidth="1"/>
    <col min="12289" max="12289" width="9.875" customWidth="1"/>
    <col min="12290" max="12290" width="54.25" customWidth="1"/>
    <col min="12291" max="12291" width="26" customWidth="1"/>
    <col min="12292" max="12544" width="9.125" customWidth="1"/>
    <col min="12545" max="12545" width="9.875" customWidth="1"/>
    <col min="12546" max="12546" width="54.25" customWidth="1"/>
    <col min="12547" max="12547" width="26" customWidth="1"/>
    <col min="12548" max="12800" width="9.125" customWidth="1"/>
    <col min="12801" max="12801" width="9.875" customWidth="1"/>
    <col min="12802" max="12802" width="54.25" customWidth="1"/>
    <col min="12803" max="12803" width="26" customWidth="1"/>
    <col min="12804" max="13056" width="9.125" customWidth="1"/>
    <col min="13057" max="13057" width="9.875" customWidth="1"/>
    <col min="13058" max="13058" width="54.25" customWidth="1"/>
    <col min="13059" max="13059" width="26" customWidth="1"/>
    <col min="13060" max="13312" width="9.125" customWidth="1"/>
    <col min="13313" max="13313" width="9.875" customWidth="1"/>
    <col min="13314" max="13314" width="54.25" customWidth="1"/>
    <col min="13315" max="13315" width="26" customWidth="1"/>
    <col min="13316" max="13568" width="9.125" customWidth="1"/>
    <col min="13569" max="13569" width="9.875" customWidth="1"/>
    <col min="13570" max="13570" width="54.25" customWidth="1"/>
    <col min="13571" max="13571" width="26" customWidth="1"/>
    <col min="13572" max="13824" width="9.125" customWidth="1"/>
    <col min="13825" max="13825" width="9.875" customWidth="1"/>
    <col min="13826" max="13826" width="54.25" customWidth="1"/>
    <col min="13827" max="13827" width="26" customWidth="1"/>
    <col min="13828" max="14080" width="9.125" customWidth="1"/>
    <col min="14081" max="14081" width="9.875" customWidth="1"/>
    <col min="14082" max="14082" width="54.25" customWidth="1"/>
    <col min="14083" max="14083" width="26" customWidth="1"/>
    <col min="14084" max="14336" width="9.125" customWidth="1"/>
    <col min="14337" max="14337" width="9.875" customWidth="1"/>
    <col min="14338" max="14338" width="54.25" customWidth="1"/>
    <col min="14339" max="14339" width="26" customWidth="1"/>
    <col min="14340" max="14592" width="9.125" customWidth="1"/>
    <col min="14593" max="14593" width="9.875" customWidth="1"/>
    <col min="14594" max="14594" width="54.25" customWidth="1"/>
    <col min="14595" max="14595" width="26" customWidth="1"/>
    <col min="14596" max="14848" width="9.125" customWidth="1"/>
    <col min="14849" max="14849" width="9.875" customWidth="1"/>
    <col min="14850" max="14850" width="54.25" customWidth="1"/>
    <col min="14851" max="14851" width="26" customWidth="1"/>
    <col min="14852" max="15104" width="9.125" customWidth="1"/>
    <col min="15105" max="15105" width="9.875" customWidth="1"/>
    <col min="15106" max="15106" width="54.25" customWidth="1"/>
    <col min="15107" max="15107" width="26" customWidth="1"/>
    <col min="15108" max="15360" width="9.125" customWidth="1"/>
    <col min="15361" max="15361" width="9.875" customWidth="1"/>
    <col min="15362" max="15362" width="54.25" customWidth="1"/>
    <col min="15363" max="15363" width="26" customWidth="1"/>
    <col min="15364" max="15616" width="9.125" customWidth="1"/>
    <col min="15617" max="15617" width="9.875" customWidth="1"/>
    <col min="15618" max="15618" width="54.25" customWidth="1"/>
    <col min="15619" max="15619" width="26" customWidth="1"/>
    <col min="15620" max="15872" width="9.125" customWidth="1"/>
    <col min="15873" max="15873" width="9.875" customWidth="1"/>
    <col min="15874" max="15874" width="54.25" customWidth="1"/>
    <col min="15875" max="15875" width="26" customWidth="1"/>
    <col min="15876" max="16128" width="9.125" customWidth="1"/>
    <col min="16129" max="16129" width="9.875" customWidth="1"/>
    <col min="16130" max="16130" width="54.25" customWidth="1"/>
    <col min="16131" max="16131" width="26" customWidth="1"/>
    <col min="16132" max="16384" width="9.125" customWidth="1"/>
  </cols>
  <sheetData>
    <row r="1" ht="33.95" customHeight="1" spans="1:3">
      <c r="A1" s="40" t="s">
        <v>776</v>
      </c>
      <c r="B1" s="40"/>
      <c r="C1" s="40"/>
    </row>
    <row r="2" ht="16.9" customHeight="1" spans="1:3">
      <c r="A2" s="2" t="s">
        <v>777</v>
      </c>
      <c r="B2" s="2"/>
      <c r="C2" s="2"/>
    </row>
    <row r="3" ht="16.9" customHeight="1" spans="1:3">
      <c r="A3" s="2" t="s">
        <v>778</v>
      </c>
      <c r="B3" s="2"/>
      <c r="C3" s="2"/>
    </row>
    <row r="4" ht="16.9" customHeight="1" spans="1:3">
      <c r="A4" s="10" t="s">
        <v>3</v>
      </c>
      <c r="B4" s="10" t="s">
        <v>4</v>
      </c>
      <c r="C4" s="22" t="s">
        <v>5</v>
      </c>
    </row>
    <row r="5" ht="16.9" customHeight="1" spans="1:3">
      <c r="A5" s="10"/>
      <c r="B5" s="87" t="s">
        <v>779</v>
      </c>
      <c r="C5" s="11">
        <f>SUM(C6,C259,C296,C314,C425,C480,C535,C590,C706,C770,C855,C879,C1011,C1082,C1158,C1185,C1214,C1224,C1305,C1322,C1376,C1379,C1393)</f>
        <v>26593</v>
      </c>
    </row>
    <row r="6" ht="16.9" customHeight="1" spans="1:3">
      <c r="A6" s="45">
        <v>201</v>
      </c>
      <c r="B6" s="83" t="s">
        <v>780</v>
      </c>
      <c r="C6" s="11">
        <f>SUM(C7,C19,C28,C40,C52,C63,C74,C86,C95,C105,C120,C129,C140,C152,C162,C175,C182,C189,C198,C204,C211,C219,C226,C232,C238,C244,C250,C256)</f>
        <v>3145</v>
      </c>
    </row>
    <row r="7" ht="16.9" customHeight="1" spans="1:3">
      <c r="A7" s="45">
        <v>20101</v>
      </c>
      <c r="B7" s="83" t="s">
        <v>781</v>
      </c>
      <c r="C7" s="11">
        <f>SUM(C8:C18)</f>
        <v>0</v>
      </c>
    </row>
    <row r="8" ht="16.9" customHeight="1" spans="1:3">
      <c r="A8" s="45">
        <v>2010101</v>
      </c>
      <c r="B8" s="23" t="s">
        <v>782</v>
      </c>
      <c r="C8" s="28">
        <v>0</v>
      </c>
    </row>
    <row r="9" ht="16.9" customHeight="1" spans="1:3">
      <c r="A9" s="45">
        <v>2010102</v>
      </c>
      <c r="B9" s="23" t="s">
        <v>783</v>
      </c>
      <c r="C9" s="28">
        <v>0</v>
      </c>
    </row>
    <row r="10" ht="16.9" customHeight="1" spans="1:3">
      <c r="A10" s="45">
        <v>2010103</v>
      </c>
      <c r="B10" s="23" t="s">
        <v>784</v>
      </c>
      <c r="C10" s="28">
        <v>0</v>
      </c>
    </row>
    <row r="11" ht="16.9" customHeight="1" spans="1:3">
      <c r="A11" s="45">
        <v>2010104</v>
      </c>
      <c r="B11" s="23" t="s">
        <v>785</v>
      </c>
      <c r="C11" s="28">
        <v>0</v>
      </c>
    </row>
    <row r="12" ht="16.9" customHeight="1" spans="1:3">
      <c r="A12" s="45">
        <v>2010105</v>
      </c>
      <c r="B12" s="23" t="s">
        <v>786</v>
      </c>
      <c r="C12" s="28">
        <v>0</v>
      </c>
    </row>
    <row r="13" ht="16.9" customHeight="1" spans="1:3">
      <c r="A13" s="45">
        <v>2010106</v>
      </c>
      <c r="B13" s="23" t="s">
        <v>787</v>
      </c>
      <c r="C13" s="28">
        <v>0</v>
      </c>
    </row>
    <row r="14" ht="16.9" customHeight="1" spans="1:3">
      <c r="A14" s="45">
        <v>2010107</v>
      </c>
      <c r="B14" s="23" t="s">
        <v>788</v>
      </c>
      <c r="C14" s="28">
        <v>0</v>
      </c>
    </row>
    <row r="15" ht="16.9" customHeight="1" spans="1:3">
      <c r="A15" s="45">
        <v>2010108</v>
      </c>
      <c r="B15" s="23" t="s">
        <v>789</v>
      </c>
      <c r="C15" s="28">
        <v>0</v>
      </c>
    </row>
    <row r="16" ht="16.9" customHeight="1" spans="1:3">
      <c r="A16" s="45">
        <v>2010109</v>
      </c>
      <c r="B16" s="23" t="s">
        <v>790</v>
      </c>
      <c r="C16" s="28">
        <v>0</v>
      </c>
    </row>
    <row r="17" ht="16.9" customHeight="1" spans="1:3">
      <c r="A17" s="45">
        <v>2010150</v>
      </c>
      <c r="B17" s="23" t="s">
        <v>791</v>
      </c>
      <c r="C17" s="28">
        <v>0</v>
      </c>
    </row>
    <row r="18" ht="16.9" customHeight="1" spans="1:3">
      <c r="A18" s="45">
        <v>2010199</v>
      </c>
      <c r="B18" s="23" t="s">
        <v>792</v>
      </c>
      <c r="C18" s="28">
        <v>0</v>
      </c>
    </row>
    <row r="19" ht="16.9" customHeight="1" spans="1:3">
      <c r="A19" s="45">
        <v>20102</v>
      </c>
      <c r="B19" s="83" t="s">
        <v>793</v>
      </c>
      <c r="C19" s="11">
        <f>SUM(C20:C27)</f>
        <v>0</v>
      </c>
    </row>
    <row r="20" ht="16.9" customHeight="1" spans="1:3">
      <c r="A20" s="45">
        <v>2010201</v>
      </c>
      <c r="B20" s="23" t="s">
        <v>782</v>
      </c>
      <c r="C20" s="28">
        <v>0</v>
      </c>
    </row>
    <row r="21" ht="16.9" customHeight="1" spans="1:3">
      <c r="A21" s="45">
        <v>2010202</v>
      </c>
      <c r="B21" s="23" t="s">
        <v>783</v>
      </c>
      <c r="C21" s="28">
        <v>0</v>
      </c>
    </row>
    <row r="22" ht="16.9" customHeight="1" spans="1:3">
      <c r="A22" s="45">
        <v>2010203</v>
      </c>
      <c r="B22" s="23" t="s">
        <v>784</v>
      </c>
      <c r="C22" s="28">
        <v>0</v>
      </c>
    </row>
    <row r="23" ht="16.9" customHeight="1" spans="1:3">
      <c r="A23" s="45">
        <v>2010204</v>
      </c>
      <c r="B23" s="23" t="s">
        <v>794</v>
      </c>
      <c r="C23" s="28">
        <v>0</v>
      </c>
    </row>
    <row r="24" ht="16.9" customHeight="1" spans="1:3">
      <c r="A24" s="45">
        <v>2010205</v>
      </c>
      <c r="B24" s="23" t="s">
        <v>795</v>
      </c>
      <c r="C24" s="28">
        <v>0</v>
      </c>
    </row>
    <row r="25" ht="16.9" customHeight="1" spans="1:3">
      <c r="A25" s="45">
        <v>2010206</v>
      </c>
      <c r="B25" s="23" t="s">
        <v>796</v>
      </c>
      <c r="C25" s="28">
        <v>0</v>
      </c>
    </row>
    <row r="26" ht="16.9" customHeight="1" spans="1:3">
      <c r="A26" s="45">
        <v>2010250</v>
      </c>
      <c r="B26" s="23" t="s">
        <v>791</v>
      </c>
      <c r="C26" s="28">
        <v>0</v>
      </c>
    </row>
    <row r="27" ht="16.9" customHeight="1" spans="1:3">
      <c r="A27" s="45">
        <v>2010299</v>
      </c>
      <c r="B27" s="23" t="s">
        <v>797</v>
      </c>
      <c r="C27" s="28">
        <v>0</v>
      </c>
    </row>
    <row r="28" ht="16.9" customHeight="1" spans="1:3">
      <c r="A28" s="45">
        <v>20103</v>
      </c>
      <c r="B28" s="83" t="s">
        <v>798</v>
      </c>
      <c r="C28" s="11">
        <f>SUM(C29:C39)</f>
        <v>2088</v>
      </c>
    </row>
    <row r="29" ht="16.9" customHeight="1" spans="1:3">
      <c r="A29" s="45">
        <v>2010301</v>
      </c>
      <c r="B29" s="23" t="s">
        <v>782</v>
      </c>
      <c r="C29" s="28">
        <v>2088</v>
      </c>
    </row>
    <row r="30" ht="16.9" customHeight="1" spans="1:3">
      <c r="A30" s="45">
        <v>2010302</v>
      </c>
      <c r="B30" s="23" t="s">
        <v>783</v>
      </c>
      <c r="C30" s="28">
        <v>0</v>
      </c>
    </row>
    <row r="31" ht="16.9" customHeight="1" spans="1:3">
      <c r="A31" s="45">
        <v>2010303</v>
      </c>
      <c r="B31" s="23" t="s">
        <v>784</v>
      </c>
      <c r="C31" s="28">
        <v>0</v>
      </c>
    </row>
    <row r="32" ht="16.9" customHeight="1" spans="1:3">
      <c r="A32" s="45">
        <v>2010304</v>
      </c>
      <c r="B32" s="23" t="s">
        <v>799</v>
      </c>
      <c r="C32" s="28">
        <v>0</v>
      </c>
    </row>
    <row r="33" ht="16.9" customHeight="1" spans="1:3">
      <c r="A33" s="45">
        <v>2010305</v>
      </c>
      <c r="B33" s="23" t="s">
        <v>800</v>
      </c>
      <c r="C33" s="28">
        <v>0</v>
      </c>
    </row>
    <row r="34" ht="16.9" customHeight="1" spans="1:3">
      <c r="A34" s="45">
        <v>2010306</v>
      </c>
      <c r="B34" s="23" t="s">
        <v>801</v>
      </c>
      <c r="C34" s="28">
        <v>0</v>
      </c>
    </row>
    <row r="35" ht="16.9" customHeight="1" spans="1:3">
      <c r="A35" s="45">
        <v>2010307</v>
      </c>
      <c r="B35" s="23" t="s">
        <v>802</v>
      </c>
      <c r="C35" s="28">
        <v>0</v>
      </c>
    </row>
    <row r="36" ht="16.9" customHeight="1" spans="1:3">
      <c r="A36" s="45">
        <v>2010308</v>
      </c>
      <c r="B36" s="23" t="s">
        <v>803</v>
      </c>
      <c r="C36" s="28">
        <v>0</v>
      </c>
    </row>
    <row r="37" ht="16.9" customHeight="1" spans="1:3">
      <c r="A37" s="45">
        <v>2010309</v>
      </c>
      <c r="B37" s="23" t="s">
        <v>804</v>
      </c>
      <c r="C37" s="28">
        <v>0</v>
      </c>
    </row>
    <row r="38" ht="16.9" customHeight="1" spans="1:3">
      <c r="A38" s="45">
        <v>2010350</v>
      </c>
      <c r="B38" s="23" t="s">
        <v>791</v>
      </c>
      <c r="C38" s="28">
        <v>0</v>
      </c>
    </row>
    <row r="39" ht="16.9" customHeight="1" spans="1:3">
      <c r="A39" s="45">
        <v>2010399</v>
      </c>
      <c r="B39" s="23" t="s">
        <v>805</v>
      </c>
      <c r="C39" s="28">
        <v>0</v>
      </c>
    </row>
    <row r="40" ht="16.9" customHeight="1" spans="1:3">
      <c r="A40" s="45">
        <v>20104</v>
      </c>
      <c r="B40" s="83" t="s">
        <v>806</v>
      </c>
      <c r="C40" s="11">
        <f>SUM(C41:C51)</f>
        <v>191</v>
      </c>
    </row>
    <row r="41" ht="16.9" customHeight="1" spans="1:3">
      <c r="A41" s="45">
        <v>2010401</v>
      </c>
      <c r="B41" s="23" t="s">
        <v>782</v>
      </c>
      <c r="C41" s="28">
        <v>191</v>
      </c>
    </row>
    <row r="42" ht="16.9" customHeight="1" spans="1:3">
      <c r="A42" s="45">
        <v>2010402</v>
      </c>
      <c r="B42" s="23" t="s">
        <v>783</v>
      </c>
      <c r="C42" s="28">
        <v>0</v>
      </c>
    </row>
    <row r="43" ht="16.9" customHeight="1" spans="1:3">
      <c r="A43" s="45">
        <v>2010403</v>
      </c>
      <c r="B43" s="23" t="s">
        <v>784</v>
      </c>
      <c r="C43" s="28">
        <v>0</v>
      </c>
    </row>
    <row r="44" ht="16.9" customHeight="1" spans="1:3">
      <c r="A44" s="45">
        <v>2010404</v>
      </c>
      <c r="B44" s="23" t="s">
        <v>807</v>
      </c>
      <c r="C44" s="28">
        <v>0</v>
      </c>
    </row>
    <row r="45" ht="16.9" customHeight="1" spans="1:3">
      <c r="A45" s="45">
        <v>2010405</v>
      </c>
      <c r="B45" s="23" t="s">
        <v>808</v>
      </c>
      <c r="C45" s="28">
        <v>0</v>
      </c>
    </row>
    <row r="46" ht="16.9" customHeight="1" spans="1:3">
      <c r="A46" s="45">
        <v>2010406</v>
      </c>
      <c r="B46" s="23" t="s">
        <v>809</v>
      </c>
      <c r="C46" s="28">
        <v>0</v>
      </c>
    </row>
    <row r="47" ht="16.9" customHeight="1" spans="1:3">
      <c r="A47" s="45">
        <v>2010407</v>
      </c>
      <c r="B47" s="23" t="s">
        <v>810</v>
      </c>
      <c r="C47" s="28">
        <v>0</v>
      </c>
    </row>
    <row r="48" ht="16.9" customHeight="1" spans="1:3">
      <c r="A48" s="45">
        <v>2010408</v>
      </c>
      <c r="B48" s="23" t="s">
        <v>811</v>
      </c>
      <c r="C48" s="28">
        <v>0</v>
      </c>
    </row>
    <row r="49" ht="16.9" customHeight="1" spans="1:3">
      <c r="A49" s="45">
        <v>2010409</v>
      </c>
      <c r="B49" s="23" t="s">
        <v>812</v>
      </c>
      <c r="C49" s="28">
        <v>0</v>
      </c>
    </row>
    <row r="50" ht="16.9" customHeight="1" spans="1:3">
      <c r="A50" s="45">
        <v>2010450</v>
      </c>
      <c r="B50" s="88" t="s">
        <v>791</v>
      </c>
      <c r="C50" s="28">
        <v>0</v>
      </c>
    </row>
    <row r="51" ht="16.9" customHeight="1" spans="1:3">
      <c r="A51" s="23">
        <v>2010499</v>
      </c>
      <c r="B51" s="23" t="s">
        <v>813</v>
      </c>
      <c r="C51" s="28">
        <v>0</v>
      </c>
    </row>
    <row r="52" ht="16.9" customHeight="1" spans="1:3">
      <c r="A52" s="45">
        <v>20105</v>
      </c>
      <c r="B52" s="89" t="s">
        <v>814</v>
      </c>
      <c r="C52" s="11">
        <f>SUM(C53:C62)</f>
        <v>0</v>
      </c>
    </row>
    <row r="53" ht="16.9" customHeight="1" spans="1:3">
      <c r="A53" s="45">
        <v>2010501</v>
      </c>
      <c r="B53" s="23" t="s">
        <v>782</v>
      </c>
      <c r="C53" s="28">
        <v>0</v>
      </c>
    </row>
    <row r="54" ht="16.9" customHeight="1" spans="1:3">
      <c r="A54" s="45">
        <v>2010502</v>
      </c>
      <c r="B54" s="23" t="s">
        <v>783</v>
      </c>
      <c r="C54" s="28">
        <v>0</v>
      </c>
    </row>
    <row r="55" ht="16.9" customHeight="1" spans="1:3">
      <c r="A55" s="45">
        <v>2010503</v>
      </c>
      <c r="B55" s="23" t="s">
        <v>784</v>
      </c>
      <c r="C55" s="28">
        <v>0</v>
      </c>
    </row>
    <row r="56" ht="16.9" customHeight="1" spans="1:3">
      <c r="A56" s="45">
        <v>2010504</v>
      </c>
      <c r="B56" s="23" t="s">
        <v>815</v>
      </c>
      <c r="C56" s="28">
        <v>0</v>
      </c>
    </row>
    <row r="57" ht="16.9" customHeight="1" spans="1:3">
      <c r="A57" s="45">
        <v>2010505</v>
      </c>
      <c r="B57" s="23" t="s">
        <v>816</v>
      </c>
      <c r="C57" s="28">
        <v>0</v>
      </c>
    </row>
    <row r="58" ht="16.9" customHeight="1" spans="1:3">
      <c r="A58" s="45">
        <v>2010506</v>
      </c>
      <c r="B58" s="23" t="s">
        <v>817</v>
      </c>
      <c r="C58" s="28">
        <v>0</v>
      </c>
    </row>
    <row r="59" ht="16.9" customHeight="1" spans="1:3">
      <c r="A59" s="45">
        <v>2010507</v>
      </c>
      <c r="B59" s="23" t="s">
        <v>818</v>
      </c>
      <c r="C59" s="28">
        <v>0</v>
      </c>
    </row>
    <row r="60" ht="16.9" customHeight="1" spans="1:3">
      <c r="A60" s="45">
        <v>2010508</v>
      </c>
      <c r="B60" s="23" t="s">
        <v>819</v>
      </c>
      <c r="C60" s="28">
        <v>0</v>
      </c>
    </row>
    <row r="61" ht="16.9" customHeight="1" spans="1:3">
      <c r="A61" s="45">
        <v>2010550</v>
      </c>
      <c r="B61" s="23" t="s">
        <v>791</v>
      </c>
      <c r="C61" s="28">
        <v>0</v>
      </c>
    </row>
    <row r="62" ht="16.9" customHeight="1" spans="1:3">
      <c r="A62" s="45">
        <v>2010599</v>
      </c>
      <c r="B62" s="23" t="s">
        <v>820</v>
      </c>
      <c r="C62" s="28">
        <v>0</v>
      </c>
    </row>
    <row r="63" ht="16.9" customHeight="1" spans="1:3">
      <c r="A63" s="45">
        <v>20106</v>
      </c>
      <c r="B63" s="83" t="s">
        <v>821</v>
      </c>
      <c r="C63" s="11">
        <f>SUM(C64:C73)</f>
        <v>293</v>
      </c>
    </row>
    <row r="64" ht="16.9" customHeight="1" spans="1:3">
      <c r="A64" s="45">
        <v>2010601</v>
      </c>
      <c r="B64" s="23" t="s">
        <v>782</v>
      </c>
      <c r="C64" s="28">
        <v>246</v>
      </c>
    </row>
    <row r="65" ht="16.9" customHeight="1" spans="1:3">
      <c r="A65" s="45">
        <v>2010602</v>
      </c>
      <c r="B65" s="23" t="s">
        <v>783</v>
      </c>
      <c r="C65" s="28">
        <v>0</v>
      </c>
    </row>
    <row r="66" ht="16.9" customHeight="1" spans="1:3">
      <c r="A66" s="45">
        <v>2010603</v>
      </c>
      <c r="B66" s="23" t="s">
        <v>784</v>
      </c>
      <c r="C66" s="28">
        <v>0</v>
      </c>
    </row>
    <row r="67" ht="16.9" customHeight="1" spans="1:3">
      <c r="A67" s="45">
        <v>2010604</v>
      </c>
      <c r="B67" s="23" t="s">
        <v>822</v>
      </c>
      <c r="C67" s="28">
        <v>0</v>
      </c>
    </row>
    <row r="68" ht="16.9" customHeight="1" spans="1:3">
      <c r="A68" s="45">
        <v>2010605</v>
      </c>
      <c r="B68" s="23" t="s">
        <v>823</v>
      </c>
      <c r="C68" s="28">
        <v>0</v>
      </c>
    </row>
    <row r="69" ht="16.9" customHeight="1" spans="1:3">
      <c r="A69" s="45">
        <v>2010606</v>
      </c>
      <c r="B69" s="23" t="s">
        <v>824</v>
      </c>
      <c r="C69" s="28">
        <v>0</v>
      </c>
    </row>
    <row r="70" ht="16.9" customHeight="1" spans="1:3">
      <c r="A70" s="45">
        <v>2010607</v>
      </c>
      <c r="B70" s="23" t="s">
        <v>825</v>
      </c>
      <c r="C70" s="28">
        <v>0</v>
      </c>
    </row>
    <row r="71" ht="16.9" customHeight="1" spans="1:3">
      <c r="A71" s="45">
        <v>2010608</v>
      </c>
      <c r="B71" s="23" t="s">
        <v>826</v>
      </c>
      <c r="C71" s="28">
        <v>0</v>
      </c>
    </row>
    <row r="72" ht="16.9" customHeight="1" spans="1:3">
      <c r="A72" s="45">
        <v>2010650</v>
      </c>
      <c r="B72" s="23" t="s">
        <v>791</v>
      </c>
      <c r="C72" s="28">
        <v>0</v>
      </c>
    </row>
    <row r="73" ht="16.9" customHeight="1" spans="1:3">
      <c r="A73" s="45">
        <v>2010699</v>
      </c>
      <c r="B73" s="23" t="s">
        <v>827</v>
      </c>
      <c r="C73" s="28">
        <v>47</v>
      </c>
    </row>
    <row r="74" ht="16.9" customHeight="1" spans="1:3">
      <c r="A74" s="45">
        <v>20107</v>
      </c>
      <c r="B74" s="83" t="s">
        <v>828</v>
      </c>
      <c r="C74" s="11">
        <f>SUM(C75:C85)</f>
        <v>269</v>
      </c>
    </row>
    <row r="75" ht="16.9" customHeight="1" spans="1:3">
      <c r="A75" s="45">
        <v>2010701</v>
      </c>
      <c r="B75" s="23" t="s">
        <v>782</v>
      </c>
      <c r="C75" s="28">
        <v>0</v>
      </c>
    </row>
    <row r="76" ht="16.9" customHeight="1" spans="1:3">
      <c r="A76" s="45">
        <v>2010702</v>
      </c>
      <c r="B76" s="23" t="s">
        <v>783</v>
      </c>
      <c r="C76" s="28">
        <v>0</v>
      </c>
    </row>
    <row r="77" ht="16.9" customHeight="1" spans="1:3">
      <c r="A77" s="45">
        <v>2010703</v>
      </c>
      <c r="B77" s="23" t="s">
        <v>784</v>
      </c>
      <c r="C77" s="28">
        <v>0</v>
      </c>
    </row>
    <row r="78" ht="16.9" customHeight="1" spans="1:3">
      <c r="A78" s="45">
        <v>2010704</v>
      </c>
      <c r="B78" s="23" t="s">
        <v>829</v>
      </c>
      <c r="C78" s="28">
        <v>0</v>
      </c>
    </row>
    <row r="79" ht="16.9" customHeight="1" spans="1:3">
      <c r="A79" s="45">
        <v>2010705</v>
      </c>
      <c r="B79" s="23" t="s">
        <v>830</v>
      </c>
      <c r="C79" s="28">
        <v>0</v>
      </c>
    </row>
    <row r="80" ht="16.9" customHeight="1" spans="1:3">
      <c r="A80" s="45">
        <v>2010706</v>
      </c>
      <c r="B80" s="23" t="s">
        <v>831</v>
      </c>
      <c r="C80" s="28">
        <v>0</v>
      </c>
    </row>
    <row r="81" ht="16.9" customHeight="1" spans="1:3">
      <c r="A81" s="45">
        <v>2010707</v>
      </c>
      <c r="B81" s="23" t="s">
        <v>832</v>
      </c>
      <c r="C81" s="28">
        <v>0</v>
      </c>
    </row>
    <row r="82" ht="16.9" customHeight="1" spans="1:3">
      <c r="A82" s="45">
        <v>2010708</v>
      </c>
      <c r="B82" s="23" t="s">
        <v>833</v>
      </c>
      <c r="C82" s="28">
        <v>0</v>
      </c>
    </row>
    <row r="83" ht="16.9" customHeight="1" spans="1:3">
      <c r="A83" s="45">
        <v>2010709</v>
      </c>
      <c r="B83" s="23" t="s">
        <v>825</v>
      </c>
      <c r="C83" s="28">
        <v>0</v>
      </c>
    </row>
    <row r="84" ht="16.9" customHeight="1" spans="1:3">
      <c r="A84" s="45">
        <v>2010750</v>
      </c>
      <c r="B84" s="23" t="s">
        <v>791</v>
      </c>
      <c r="C84" s="28">
        <v>0</v>
      </c>
    </row>
    <row r="85" ht="16.9" customHeight="1" spans="1:3">
      <c r="A85" s="45">
        <v>2010799</v>
      </c>
      <c r="B85" s="23" t="s">
        <v>834</v>
      </c>
      <c r="C85" s="28">
        <v>269</v>
      </c>
    </row>
    <row r="86" ht="16.9" customHeight="1" spans="1:3">
      <c r="A86" s="45">
        <v>20108</v>
      </c>
      <c r="B86" s="83" t="s">
        <v>835</v>
      </c>
      <c r="C86" s="11">
        <f>SUM(C87:C94)</f>
        <v>71</v>
      </c>
    </row>
    <row r="87" ht="16.9" customHeight="1" spans="1:3">
      <c r="A87" s="45">
        <v>2010801</v>
      </c>
      <c r="B87" s="23" t="s">
        <v>782</v>
      </c>
      <c r="C87" s="28">
        <v>71</v>
      </c>
    </row>
    <row r="88" ht="16.9" customHeight="1" spans="1:3">
      <c r="A88" s="45">
        <v>2010802</v>
      </c>
      <c r="B88" s="23" t="s">
        <v>783</v>
      </c>
      <c r="C88" s="28">
        <v>0</v>
      </c>
    </row>
    <row r="89" ht="16.9" customHeight="1" spans="1:3">
      <c r="A89" s="45">
        <v>2010803</v>
      </c>
      <c r="B89" s="23" t="s">
        <v>784</v>
      </c>
      <c r="C89" s="28">
        <v>0</v>
      </c>
    </row>
    <row r="90" ht="16.9" customHeight="1" spans="1:3">
      <c r="A90" s="45">
        <v>2010804</v>
      </c>
      <c r="B90" s="23" t="s">
        <v>836</v>
      </c>
      <c r="C90" s="28">
        <v>0</v>
      </c>
    </row>
    <row r="91" ht="16.9" customHeight="1" spans="1:3">
      <c r="A91" s="45">
        <v>2010805</v>
      </c>
      <c r="B91" s="23" t="s">
        <v>837</v>
      </c>
      <c r="C91" s="28">
        <v>0</v>
      </c>
    </row>
    <row r="92" ht="16.9" customHeight="1" spans="1:3">
      <c r="A92" s="45">
        <v>2010806</v>
      </c>
      <c r="B92" s="23" t="s">
        <v>825</v>
      </c>
      <c r="C92" s="28">
        <v>0</v>
      </c>
    </row>
    <row r="93" ht="16.9" customHeight="1" spans="1:3">
      <c r="A93" s="45">
        <v>2010850</v>
      </c>
      <c r="B93" s="23" t="s">
        <v>791</v>
      </c>
      <c r="C93" s="28">
        <v>0</v>
      </c>
    </row>
    <row r="94" ht="16.9" customHeight="1" spans="1:3">
      <c r="A94" s="45">
        <v>2010899</v>
      </c>
      <c r="B94" s="23" t="s">
        <v>838</v>
      </c>
      <c r="C94" s="28">
        <v>0</v>
      </c>
    </row>
    <row r="95" ht="16.9" customHeight="1" spans="1:3">
      <c r="A95" s="45">
        <v>20109</v>
      </c>
      <c r="B95" s="83" t="s">
        <v>839</v>
      </c>
      <c r="C95" s="11">
        <f>SUM(C96:C104)</f>
        <v>0</v>
      </c>
    </row>
    <row r="96" ht="16.9" customHeight="1" spans="1:3">
      <c r="A96" s="45">
        <v>2010901</v>
      </c>
      <c r="B96" s="23" t="s">
        <v>782</v>
      </c>
      <c r="C96" s="28">
        <v>0</v>
      </c>
    </row>
    <row r="97" ht="16.9" customHeight="1" spans="1:3">
      <c r="A97" s="45">
        <v>2010902</v>
      </c>
      <c r="B97" s="23" t="s">
        <v>783</v>
      </c>
      <c r="C97" s="28">
        <v>0</v>
      </c>
    </row>
    <row r="98" ht="16.9" customHeight="1" spans="1:3">
      <c r="A98" s="45">
        <v>2010903</v>
      </c>
      <c r="B98" s="23" t="s">
        <v>784</v>
      </c>
      <c r="C98" s="28">
        <v>0</v>
      </c>
    </row>
    <row r="99" ht="16.9" customHeight="1" spans="1:3">
      <c r="A99" s="45">
        <v>2010904</v>
      </c>
      <c r="B99" s="23" t="s">
        <v>840</v>
      </c>
      <c r="C99" s="28">
        <v>0</v>
      </c>
    </row>
    <row r="100" ht="16.9" customHeight="1" spans="1:3">
      <c r="A100" s="45">
        <v>2010905</v>
      </c>
      <c r="B100" s="23" t="s">
        <v>841</v>
      </c>
      <c r="C100" s="28">
        <v>0</v>
      </c>
    </row>
    <row r="101" ht="16.9" customHeight="1" spans="1:3">
      <c r="A101" s="45">
        <v>2010907</v>
      </c>
      <c r="B101" s="23" t="s">
        <v>842</v>
      </c>
      <c r="C101" s="28">
        <v>0</v>
      </c>
    </row>
    <row r="102" ht="16.9" customHeight="1" spans="1:3">
      <c r="A102" s="45">
        <v>2010908</v>
      </c>
      <c r="B102" s="23" t="s">
        <v>825</v>
      </c>
      <c r="C102" s="28">
        <v>0</v>
      </c>
    </row>
    <row r="103" ht="16.9" customHeight="1" spans="1:3">
      <c r="A103" s="45">
        <v>2010950</v>
      </c>
      <c r="B103" s="23" t="s">
        <v>791</v>
      </c>
      <c r="C103" s="28">
        <v>0</v>
      </c>
    </row>
    <row r="104" ht="16.9" customHeight="1" spans="1:3">
      <c r="A104" s="45">
        <v>2010999</v>
      </c>
      <c r="B104" s="23" t="s">
        <v>843</v>
      </c>
      <c r="C104" s="28">
        <v>0</v>
      </c>
    </row>
    <row r="105" ht="16.9" customHeight="1" spans="1:3">
      <c r="A105" s="45">
        <v>20110</v>
      </c>
      <c r="B105" s="83" t="s">
        <v>844</v>
      </c>
      <c r="C105" s="11">
        <f>SUM(C106:C119)</f>
        <v>67</v>
      </c>
    </row>
    <row r="106" ht="16.9" customHeight="1" spans="1:3">
      <c r="A106" s="45">
        <v>2011001</v>
      </c>
      <c r="B106" s="23" t="s">
        <v>782</v>
      </c>
      <c r="C106" s="28">
        <v>67</v>
      </c>
    </row>
    <row r="107" ht="16.9" customHeight="1" spans="1:3">
      <c r="A107" s="45">
        <v>2011002</v>
      </c>
      <c r="B107" s="23" t="s">
        <v>783</v>
      </c>
      <c r="C107" s="28">
        <v>0</v>
      </c>
    </row>
    <row r="108" ht="16.9" customHeight="1" spans="1:3">
      <c r="A108" s="45">
        <v>2011003</v>
      </c>
      <c r="B108" s="23" t="s">
        <v>784</v>
      </c>
      <c r="C108" s="28">
        <v>0</v>
      </c>
    </row>
    <row r="109" ht="16.9" customHeight="1" spans="1:3">
      <c r="A109" s="45">
        <v>2011004</v>
      </c>
      <c r="B109" s="23" t="s">
        <v>845</v>
      </c>
      <c r="C109" s="28">
        <v>0</v>
      </c>
    </row>
    <row r="110" ht="16.9" customHeight="1" spans="1:3">
      <c r="A110" s="45">
        <v>2011005</v>
      </c>
      <c r="B110" s="23" t="s">
        <v>846</v>
      </c>
      <c r="C110" s="28">
        <v>0</v>
      </c>
    </row>
    <row r="111" ht="16.9" customHeight="1" spans="1:3">
      <c r="A111" s="45">
        <v>2011006</v>
      </c>
      <c r="B111" s="23" t="s">
        <v>847</v>
      </c>
      <c r="C111" s="28">
        <v>0</v>
      </c>
    </row>
    <row r="112" ht="16.9" customHeight="1" spans="1:3">
      <c r="A112" s="45">
        <v>2011007</v>
      </c>
      <c r="B112" s="23" t="s">
        <v>848</v>
      </c>
      <c r="C112" s="28">
        <v>0</v>
      </c>
    </row>
    <row r="113" ht="16.9" customHeight="1" spans="1:3">
      <c r="A113" s="45">
        <v>2011008</v>
      </c>
      <c r="B113" s="23" t="s">
        <v>849</v>
      </c>
      <c r="C113" s="28">
        <v>0</v>
      </c>
    </row>
    <row r="114" ht="16.9" customHeight="1" spans="1:3">
      <c r="A114" s="45">
        <v>2011009</v>
      </c>
      <c r="B114" s="23" t="s">
        <v>850</v>
      </c>
      <c r="C114" s="28">
        <v>0</v>
      </c>
    </row>
    <row r="115" ht="16.9" customHeight="1" spans="1:3">
      <c r="A115" s="45">
        <v>2011010</v>
      </c>
      <c r="B115" s="23" t="s">
        <v>851</v>
      </c>
      <c r="C115" s="28">
        <v>0</v>
      </c>
    </row>
    <row r="116" ht="16.9" customHeight="1" spans="1:3">
      <c r="A116" s="45">
        <v>2011011</v>
      </c>
      <c r="B116" s="23" t="s">
        <v>852</v>
      </c>
      <c r="C116" s="28">
        <v>0</v>
      </c>
    </row>
    <row r="117" ht="16.9" customHeight="1" spans="1:3">
      <c r="A117" s="45">
        <v>2011012</v>
      </c>
      <c r="B117" s="23" t="s">
        <v>853</v>
      </c>
      <c r="C117" s="28">
        <v>0</v>
      </c>
    </row>
    <row r="118" ht="16.9" customHeight="1" spans="1:3">
      <c r="A118" s="45">
        <v>2011050</v>
      </c>
      <c r="B118" s="23" t="s">
        <v>791</v>
      </c>
      <c r="C118" s="28">
        <v>0</v>
      </c>
    </row>
    <row r="119" ht="16.9" customHeight="1" spans="1:3">
      <c r="A119" s="45">
        <v>2011099</v>
      </c>
      <c r="B119" s="23" t="s">
        <v>854</v>
      </c>
      <c r="C119" s="28">
        <v>0</v>
      </c>
    </row>
    <row r="120" ht="16.9" customHeight="1" spans="1:3">
      <c r="A120" s="45">
        <v>20111</v>
      </c>
      <c r="B120" s="83" t="s">
        <v>855</v>
      </c>
      <c r="C120" s="11">
        <f>SUM(C121:C128)</f>
        <v>60</v>
      </c>
    </row>
    <row r="121" ht="16.9" customHeight="1" spans="1:3">
      <c r="A121" s="45">
        <v>2011101</v>
      </c>
      <c r="B121" s="23" t="s">
        <v>782</v>
      </c>
      <c r="C121" s="28">
        <v>60</v>
      </c>
    </row>
    <row r="122" ht="16.9" customHeight="1" spans="1:3">
      <c r="A122" s="45">
        <v>2011102</v>
      </c>
      <c r="B122" s="23" t="s">
        <v>783</v>
      </c>
      <c r="C122" s="28">
        <v>0</v>
      </c>
    </row>
    <row r="123" ht="16.9" customHeight="1" spans="1:3">
      <c r="A123" s="45">
        <v>2011103</v>
      </c>
      <c r="B123" s="23" t="s">
        <v>784</v>
      </c>
      <c r="C123" s="28">
        <v>0</v>
      </c>
    </row>
    <row r="124" ht="16.9" customHeight="1" spans="1:3">
      <c r="A124" s="45">
        <v>2011104</v>
      </c>
      <c r="B124" s="23" t="s">
        <v>856</v>
      </c>
      <c r="C124" s="28">
        <v>0</v>
      </c>
    </row>
    <row r="125" ht="16.9" customHeight="1" spans="1:3">
      <c r="A125" s="45">
        <v>2011105</v>
      </c>
      <c r="B125" s="23" t="s">
        <v>857</v>
      </c>
      <c r="C125" s="28">
        <v>0</v>
      </c>
    </row>
    <row r="126" ht="16.9" customHeight="1" spans="1:3">
      <c r="A126" s="45">
        <v>2011106</v>
      </c>
      <c r="B126" s="23" t="s">
        <v>858</v>
      </c>
      <c r="C126" s="28">
        <v>0</v>
      </c>
    </row>
    <row r="127" ht="16.9" customHeight="1" spans="1:3">
      <c r="A127" s="45">
        <v>2011150</v>
      </c>
      <c r="B127" s="23" t="s">
        <v>791</v>
      </c>
      <c r="C127" s="28">
        <v>0</v>
      </c>
    </row>
    <row r="128" ht="16.9" customHeight="1" spans="1:3">
      <c r="A128" s="45">
        <v>2011199</v>
      </c>
      <c r="B128" s="23" t="s">
        <v>859</v>
      </c>
      <c r="C128" s="28">
        <v>0</v>
      </c>
    </row>
    <row r="129" ht="16.9" customHeight="1" spans="1:3">
      <c r="A129" s="45">
        <v>20113</v>
      </c>
      <c r="B129" s="83" t="s">
        <v>860</v>
      </c>
      <c r="C129" s="11">
        <f>SUM(C130:C139)</f>
        <v>0</v>
      </c>
    </row>
    <row r="130" ht="16.9" customHeight="1" spans="1:3">
      <c r="A130" s="45">
        <v>2011301</v>
      </c>
      <c r="B130" s="23" t="s">
        <v>782</v>
      </c>
      <c r="C130" s="28">
        <v>0</v>
      </c>
    </row>
    <row r="131" ht="16.9" customHeight="1" spans="1:3">
      <c r="A131" s="45">
        <v>2011302</v>
      </c>
      <c r="B131" s="23" t="s">
        <v>783</v>
      </c>
      <c r="C131" s="28">
        <v>0</v>
      </c>
    </row>
    <row r="132" ht="16.9" customHeight="1" spans="1:3">
      <c r="A132" s="45">
        <v>2011303</v>
      </c>
      <c r="B132" s="23" t="s">
        <v>784</v>
      </c>
      <c r="C132" s="28">
        <v>0</v>
      </c>
    </row>
    <row r="133" ht="16.9" customHeight="1" spans="1:3">
      <c r="A133" s="45">
        <v>2011304</v>
      </c>
      <c r="B133" s="23" t="s">
        <v>861</v>
      </c>
      <c r="C133" s="28">
        <v>0</v>
      </c>
    </row>
    <row r="134" ht="16.9" customHeight="1" spans="1:3">
      <c r="A134" s="45">
        <v>2011305</v>
      </c>
      <c r="B134" s="23" t="s">
        <v>862</v>
      </c>
      <c r="C134" s="28">
        <v>0</v>
      </c>
    </row>
    <row r="135" ht="16.9" customHeight="1" spans="1:3">
      <c r="A135" s="45">
        <v>2011306</v>
      </c>
      <c r="B135" s="23" t="s">
        <v>863</v>
      </c>
      <c r="C135" s="28">
        <v>0</v>
      </c>
    </row>
    <row r="136" ht="16.9" customHeight="1" spans="1:3">
      <c r="A136" s="45">
        <v>2011307</v>
      </c>
      <c r="B136" s="23" t="s">
        <v>864</v>
      </c>
      <c r="C136" s="28">
        <v>0</v>
      </c>
    </row>
    <row r="137" ht="16.9" customHeight="1" spans="1:3">
      <c r="A137" s="45">
        <v>2011308</v>
      </c>
      <c r="B137" s="23" t="s">
        <v>865</v>
      </c>
      <c r="C137" s="28">
        <v>0</v>
      </c>
    </row>
    <row r="138" ht="16.9" customHeight="1" spans="1:3">
      <c r="A138" s="45">
        <v>2011350</v>
      </c>
      <c r="B138" s="23" t="s">
        <v>791</v>
      </c>
      <c r="C138" s="28">
        <v>0</v>
      </c>
    </row>
    <row r="139" ht="16.9" customHeight="1" spans="1:3">
      <c r="A139" s="45">
        <v>2011399</v>
      </c>
      <c r="B139" s="23" t="s">
        <v>866</v>
      </c>
      <c r="C139" s="28">
        <v>0</v>
      </c>
    </row>
    <row r="140" ht="16.9" customHeight="1" spans="1:3">
      <c r="A140" s="45">
        <v>20114</v>
      </c>
      <c r="B140" s="83" t="s">
        <v>867</v>
      </c>
      <c r="C140" s="11">
        <f>SUM(C141:C151)</f>
        <v>0</v>
      </c>
    </row>
    <row r="141" ht="16.9" customHeight="1" spans="1:3">
      <c r="A141" s="45">
        <v>2011401</v>
      </c>
      <c r="B141" s="23" t="s">
        <v>782</v>
      </c>
      <c r="C141" s="28">
        <v>0</v>
      </c>
    </row>
    <row r="142" ht="16.9" customHeight="1" spans="1:3">
      <c r="A142" s="45">
        <v>2011402</v>
      </c>
      <c r="B142" s="23" t="s">
        <v>783</v>
      </c>
      <c r="C142" s="28">
        <v>0</v>
      </c>
    </row>
    <row r="143" ht="16.9" customHeight="1" spans="1:3">
      <c r="A143" s="45">
        <v>2011403</v>
      </c>
      <c r="B143" s="23" t="s">
        <v>784</v>
      </c>
      <c r="C143" s="28">
        <v>0</v>
      </c>
    </row>
    <row r="144" ht="16.9" customHeight="1" spans="1:3">
      <c r="A144" s="45">
        <v>2011404</v>
      </c>
      <c r="B144" s="23" t="s">
        <v>868</v>
      </c>
      <c r="C144" s="28">
        <v>0</v>
      </c>
    </row>
    <row r="145" ht="16.9" customHeight="1" spans="1:3">
      <c r="A145" s="45">
        <v>2011405</v>
      </c>
      <c r="B145" s="23" t="s">
        <v>869</v>
      </c>
      <c r="C145" s="28">
        <v>0</v>
      </c>
    </row>
    <row r="146" ht="16.9" customHeight="1" spans="1:3">
      <c r="A146" s="45">
        <v>2011406</v>
      </c>
      <c r="B146" s="23" t="s">
        <v>870</v>
      </c>
      <c r="C146" s="28">
        <v>0</v>
      </c>
    </row>
    <row r="147" ht="16.9" customHeight="1" spans="1:3">
      <c r="A147" s="45">
        <v>2011407</v>
      </c>
      <c r="B147" s="23" t="s">
        <v>871</v>
      </c>
      <c r="C147" s="28">
        <v>0</v>
      </c>
    </row>
    <row r="148" ht="16.9" customHeight="1" spans="1:3">
      <c r="A148" s="45">
        <v>2011408</v>
      </c>
      <c r="B148" s="23" t="s">
        <v>872</v>
      </c>
      <c r="C148" s="28">
        <v>0</v>
      </c>
    </row>
    <row r="149" ht="16.9" customHeight="1" spans="1:3">
      <c r="A149" s="45">
        <v>2011409</v>
      </c>
      <c r="B149" s="23" t="s">
        <v>873</v>
      </c>
      <c r="C149" s="28">
        <v>0</v>
      </c>
    </row>
    <row r="150" ht="16.9" customHeight="1" spans="1:3">
      <c r="A150" s="45">
        <v>2011450</v>
      </c>
      <c r="B150" s="23" t="s">
        <v>791</v>
      </c>
      <c r="C150" s="28">
        <v>0</v>
      </c>
    </row>
    <row r="151" ht="16.9" customHeight="1" spans="1:3">
      <c r="A151" s="45">
        <v>2011499</v>
      </c>
      <c r="B151" s="23" t="s">
        <v>874</v>
      </c>
      <c r="C151" s="28">
        <v>0</v>
      </c>
    </row>
    <row r="152" ht="16.9" customHeight="1" spans="1:3">
      <c r="A152" s="45">
        <v>20115</v>
      </c>
      <c r="B152" s="83" t="s">
        <v>875</v>
      </c>
      <c r="C152" s="11">
        <f>SUM(C153:C161)</f>
        <v>4</v>
      </c>
    </row>
    <row r="153" ht="16.9" customHeight="1" spans="1:3">
      <c r="A153" s="45">
        <v>2011501</v>
      </c>
      <c r="B153" s="23" t="s">
        <v>782</v>
      </c>
      <c r="C153" s="28">
        <v>0</v>
      </c>
    </row>
    <row r="154" ht="16.9" customHeight="1" spans="1:3">
      <c r="A154" s="45">
        <v>2011502</v>
      </c>
      <c r="B154" s="23" t="s">
        <v>783</v>
      </c>
      <c r="C154" s="28">
        <v>0</v>
      </c>
    </row>
    <row r="155" ht="16.9" customHeight="1" spans="1:3">
      <c r="A155" s="45">
        <v>2011503</v>
      </c>
      <c r="B155" s="23" t="s">
        <v>784</v>
      </c>
      <c r="C155" s="28">
        <v>0</v>
      </c>
    </row>
    <row r="156" ht="16.9" customHeight="1" spans="1:3">
      <c r="A156" s="45">
        <v>2011504</v>
      </c>
      <c r="B156" s="23" t="s">
        <v>876</v>
      </c>
      <c r="C156" s="28">
        <v>4</v>
      </c>
    </row>
    <row r="157" ht="16.9" customHeight="1" spans="1:3">
      <c r="A157" s="45">
        <v>2011505</v>
      </c>
      <c r="B157" s="23" t="s">
        <v>877</v>
      </c>
      <c r="C157" s="28">
        <v>0</v>
      </c>
    </row>
    <row r="158" ht="16.9" customHeight="1" spans="1:3">
      <c r="A158" s="45">
        <v>2011506</v>
      </c>
      <c r="B158" s="23" t="s">
        <v>878</v>
      </c>
      <c r="C158" s="28">
        <v>0</v>
      </c>
    </row>
    <row r="159" ht="16.9" customHeight="1" spans="1:3">
      <c r="A159" s="45">
        <v>2011507</v>
      </c>
      <c r="B159" s="23" t="s">
        <v>825</v>
      </c>
      <c r="C159" s="28">
        <v>0</v>
      </c>
    </row>
    <row r="160" ht="16.9" customHeight="1" spans="1:3">
      <c r="A160" s="45">
        <v>2011550</v>
      </c>
      <c r="B160" s="23" t="s">
        <v>791</v>
      </c>
      <c r="C160" s="28">
        <v>0</v>
      </c>
    </row>
    <row r="161" ht="16.9" customHeight="1" spans="1:3">
      <c r="A161" s="45">
        <v>2011599</v>
      </c>
      <c r="B161" s="23" t="s">
        <v>879</v>
      </c>
      <c r="C161" s="28">
        <v>0</v>
      </c>
    </row>
    <row r="162" ht="16.9" customHeight="1" spans="1:3">
      <c r="A162" s="45">
        <v>20117</v>
      </c>
      <c r="B162" s="83" t="s">
        <v>880</v>
      </c>
      <c r="C162" s="11">
        <f>SUM(C163:C174)</f>
        <v>0</v>
      </c>
    </row>
    <row r="163" ht="16.9" customHeight="1" spans="1:3">
      <c r="A163" s="45">
        <v>2011701</v>
      </c>
      <c r="B163" s="23" t="s">
        <v>782</v>
      </c>
      <c r="C163" s="28">
        <v>0</v>
      </c>
    </row>
    <row r="164" ht="16.9" customHeight="1" spans="1:3">
      <c r="A164" s="45">
        <v>2011702</v>
      </c>
      <c r="B164" s="23" t="s">
        <v>783</v>
      </c>
      <c r="C164" s="28">
        <v>0</v>
      </c>
    </row>
    <row r="165" ht="16.9" customHeight="1" spans="1:3">
      <c r="A165" s="45">
        <v>2011703</v>
      </c>
      <c r="B165" s="23" t="s">
        <v>784</v>
      </c>
      <c r="C165" s="28">
        <v>0</v>
      </c>
    </row>
    <row r="166" ht="16.9" customHeight="1" spans="1:3">
      <c r="A166" s="45">
        <v>2011704</v>
      </c>
      <c r="B166" s="23" t="s">
        <v>881</v>
      </c>
      <c r="C166" s="28">
        <v>0</v>
      </c>
    </row>
    <row r="167" ht="16.9" customHeight="1" spans="1:3">
      <c r="A167" s="45">
        <v>2011705</v>
      </c>
      <c r="B167" s="23" t="s">
        <v>882</v>
      </c>
      <c r="C167" s="28">
        <v>0</v>
      </c>
    </row>
    <row r="168" ht="16.9" customHeight="1" spans="1:3">
      <c r="A168" s="45">
        <v>2011706</v>
      </c>
      <c r="B168" s="23" t="s">
        <v>883</v>
      </c>
      <c r="C168" s="28">
        <v>0</v>
      </c>
    </row>
    <row r="169" ht="16.9" customHeight="1" spans="1:3">
      <c r="A169" s="45">
        <v>2011707</v>
      </c>
      <c r="B169" s="23" t="s">
        <v>884</v>
      </c>
      <c r="C169" s="28">
        <v>0</v>
      </c>
    </row>
    <row r="170" ht="16.9" customHeight="1" spans="1:3">
      <c r="A170" s="45">
        <v>2011708</v>
      </c>
      <c r="B170" s="23" t="s">
        <v>885</v>
      </c>
      <c r="C170" s="28">
        <v>0</v>
      </c>
    </row>
    <row r="171" ht="16.9" customHeight="1" spans="1:3">
      <c r="A171" s="45">
        <v>2011709</v>
      </c>
      <c r="B171" s="23" t="s">
        <v>886</v>
      </c>
      <c r="C171" s="28">
        <v>0</v>
      </c>
    </row>
    <row r="172" ht="16.9" customHeight="1" spans="1:3">
      <c r="A172" s="45">
        <v>2011710</v>
      </c>
      <c r="B172" s="23" t="s">
        <v>825</v>
      </c>
      <c r="C172" s="28">
        <v>0</v>
      </c>
    </row>
    <row r="173" ht="16.9" customHeight="1" spans="1:3">
      <c r="A173" s="45">
        <v>2011750</v>
      </c>
      <c r="B173" s="23" t="s">
        <v>791</v>
      </c>
      <c r="C173" s="28">
        <v>0</v>
      </c>
    </row>
    <row r="174" ht="16.9" customHeight="1" spans="1:3">
      <c r="A174" s="45">
        <v>2011799</v>
      </c>
      <c r="B174" s="23" t="s">
        <v>887</v>
      </c>
      <c r="C174" s="28">
        <v>0</v>
      </c>
    </row>
    <row r="175" ht="16.9" customHeight="1" spans="1:3">
      <c r="A175" s="45">
        <v>20123</v>
      </c>
      <c r="B175" s="83" t="s">
        <v>888</v>
      </c>
      <c r="C175" s="11">
        <f>SUM(C176:C181)</f>
        <v>0</v>
      </c>
    </row>
    <row r="176" ht="16.9" customHeight="1" spans="1:3">
      <c r="A176" s="45">
        <v>2012301</v>
      </c>
      <c r="B176" s="23" t="s">
        <v>782</v>
      </c>
      <c r="C176" s="28">
        <v>0</v>
      </c>
    </row>
    <row r="177" ht="16.9" customHeight="1" spans="1:3">
      <c r="A177" s="45">
        <v>2012302</v>
      </c>
      <c r="B177" s="23" t="s">
        <v>783</v>
      </c>
      <c r="C177" s="28">
        <v>0</v>
      </c>
    </row>
    <row r="178" ht="16.9" customHeight="1" spans="1:3">
      <c r="A178" s="45">
        <v>2012303</v>
      </c>
      <c r="B178" s="23" t="s">
        <v>784</v>
      </c>
      <c r="C178" s="28">
        <v>0</v>
      </c>
    </row>
    <row r="179" ht="16.9" customHeight="1" spans="1:3">
      <c r="A179" s="45">
        <v>2012304</v>
      </c>
      <c r="B179" s="23" t="s">
        <v>889</v>
      </c>
      <c r="C179" s="28">
        <v>0</v>
      </c>
    </row>
    <row r="180" ht="16.9" customHeight="1" spans="1:3">
      <c r="A180" s="45">
        <v>2012350</v>
      </c>
      <c r="B180" s="23" t="s">
        <v>791</v>
      </c>
      <c r="C180" s="28">
        <v>0</v>
      </c>
    </row>
    <row r="181" ht="16.9" customHeight="1" spans="1:3">
      <c r="A181" s="45">
        <v>2012399</v>
      </c>
      <c r="B181" s="23" t="s">
        <v>890</v>
      </c>
      <c r="C181" s="28">
        <v>0</v>
      </c>
    </row>
    <row r="182" ht="16.9" customHeight="1" spans="1:3">
      <c r="A182" s="45">
        <v>20124</v>
      </c>
      <c r="B182" s="83" t="s">
        <v>891</v>
      </c>
      <c r="C182" s="11">
        <f>SUM(C183:C188)</f>
        <v>0</v>
      </c>
    </row>
    <row r="183" ht="16.9" customHeight="1" spans="1:3">
      <c r="A183" s="45">
        <v>2012401</v>
      </c>
      <c r="B183" s="23" t="s">
        <v>782</v>
      </c>
      <c r="C183" s="28">
        <v>0</v>
      </c>
    </row>
    <row r="184" ht="16.9" customHeight="1" spans="1:3">
      <c r="A184" s="45">
        <v>2012402</v>
      </c>
      <c r="B184" s="23" t="s">
        <v>783</v>
      </c>
      <c r="C184" s="28">
        <v>0</v>
      </c>
    </row>
    <row r="185" ht="16.9" customHeight="1" spans="1:3">
      <c r="A185" s="45">
        <v>2012403</v>
      </c>
      <c r="B185" s="23" t="s">
        <v>784</v>
      </c>
      <c r="C185" s="28">
        <v>0</v>
      </c>
    </row>
    <row r="186" ht="16.9" customHeight="1" spans="1:3">
      <c r="A186" s="45">
        <v>2012404</v>
      </c>
      <c r="B186" s="23" t="s">
        <v>892</v>
      </c>
      <c r="C186" s="28">
        <v>0</v>
      </c>
    </row>
    <row r="187" ht="16.9" customHeight="1" spans="1:3">
      <c r="A187" s="45">
        <v>2012450</v>
      </c>
      <c r="B187" s="23" t="s">
        <v>791</v>
      </c>
      <c r="C187" s="28">
        <v>0</v>
      </c>
    </row>
    <row r="188" ht="16.9" customHeight="1" spans="1:3">
      <c r="A188" s="45">
        <v>2012499</v>
      </c>
      <c r="B188" s="23" t="s">
        <v>893</v>
      </c>
      <c r="C188" s="28">
        <v>0</v>
      </c>
    </row>
    <row r="189" ht="16.9" customHeight="1" spans="1:3">
      <c r="A189" s="45">
        <v>20125</v>
      </c>
      <c r="B189" s="83" t="s">
        <v>894</v>
      </c>
      <c r="C189" s="11">
        <f>SUM(C190:C197)</f>
        <v>0</v>
      </c>
    </row>
    <row r="190" ht="16.9" customHeight="1" spans="1:3">
      <c r="A190" s="45">
        <v>2012501</v>
      </c>
      <c r="B190" s="23" t="s">
        <v>782</v>
      </c>
      <c r="C190" s="28">
        <v>0</v>
      </c>
    </row>
    <row r="191" ht="16.9" customHeight="1" spans="1:3">
      <c r="A191" s="45">
        <v>2012502</v>
      </c>
      <c r="B191" s="23" t="s">
        <v>783</v>
      </c>
      <c r="C191" s="28">
        <v>0</v>
      </c>
    </row>
    <row r="192" ht="16.9" customHeight="1" spans="1:3">
      <c r="A192" s="45">
        <v>2012503</v>
      </c>
      <c r="B192" s="23" t="s">
        <v>784</v>
      </c>
      <c r="C192" s="28">
        <v>0</v>
      </c>
    </row>
    <row r="193" ht="16.9" customHeight="1" spans="1:3">
      <c r="A193" s="45">
        <v>2012504</v>
      </c>
      <c r="B193" s="23" t="s">
        <v>895</v>
      </c>
      <c r="C193" s="28">
        <v>0</v>
      </c>
    </row>
    <row r="194" ht="16.9" customHeight="1" spans="1:3">
      <c r="A194" s="45">
        <v>2012505</v>
      </c>
      <c r="B194" s="23" t="s">
        <v>896</v>
      </c>
      <c r="C194" s="28">
        <v>0</v>
      </c>
    </row>
    <row r="195" ht="16.9" customHeight="1" spans="1:3">
      <c r="A195" s="45">
        <v>2012506</v>
      </c>
      <c r="B195" s="23" t="s">
        <v>897</v>
      </c>
      <c r="C195" s="28">
        <v>0</v>
      </c>
    </row>
    <row r="196" ht="16.9" customHeight="1" spans="1:3">
      <c r="A196" s="45">
        <v>2012550</v>
      </c>
      <c r="B196" s="23" t="s">
        <v>791</v>
      </c>
      <c r="C196" s="28">
        <v>0</v>
      </c>
    </row>
    <row r="197" ht="16.9" customHeight="1" spans="1:3">
      <c r="A197" s="45">
        <v>2012599</v>
      </c>
      <c r="B197" s="23" t="s">
        <v>898</v>
      </c>
      <c r="C197" s="28">
        <v>0</v>
      </c>
    </row>
    <row r="198" ht="16.9" customHeight="1" spans="1:3">
      <c r="A198" s="45">
        <v>20126</v>
      </c>
      <c r="B198" s="83" t="s">
        <v>899</v>
      </c>
      <c r="C198" s="11">
        <f>SUM(C199:C203)</f>
        <v>0</v>
      </c>
    </row>
    <row r="199" ht="16.9" customHeight="1" spans="1:3">
      <c r="A199" s="45">
        <v>2012601</v>
      </c>
      <c r="B199" s="23" t="s">
        <v>782</v>
      </c>
      <c r="C199" s="28">
        <v>0</v>
      </c>
    </row>
    <row r="200" ht="16.9" customHeight="1" spans="1:3">
      <c r="A200" s="45">
        <v>2012602</v>
      </c>
      <c r="B200" s="23" t="s">
        <v>783</v>
      </c>
      <c r="C200" s="28">
        <v>0</v>
      </c>
    </row>
    <row r="201" ht="16.9" customHeight="1" spans="1:3">
      <c r="A201" s="45">
        <v>2012603</v>
      </c>
      <c r="B201" s="23" t="s">
        <v>784</v>
      </c>
      <c r="C201" s="28">
        <v>0</v>
      </c>
    </row>
    <row r="202" ht="16.9" customHeight="1" spans="1:3">
      <c r="A202" s="45">
        <v>2012604</v>
      </c>
      <c r="B202" s="23" t="s">
        <v>900</v>
      </c>
      <c r="C202" s="28">
        <v>0</v>
      </c>
    </row>
    <row r="203" ht="16.9" customHeight="1" spans="1:3">
      <c r="A203" s="45">
        <v>2012699</v>
      </c>
      <c r="B203" s="23" t="s">
        <v>901</v>
      </c>
      <c r="C203" s="28">
        <v>0</v>
      </c>
    </row>
    <row r="204" ht="16.9" customHeight="1" spans="1:3">
      <c r="A204" s="45">
        <v>20128</v>
      </c>
      <c r="B204" s="83" t="s">
        <v>902</v>
      </c>
      <c r="C204" s="11">
        <f>SUM(C205:C210)</f>
        <v>0</v>
      </c>
    </row>
    <row r="205" ht="16.9" customHeight="1" spans="1:3">
      <c r="A205" s="45">
        <v>2012801</v>
      </c>
      <c r="B205" s="23" t="s">
        <v>782</v>
      </c>
      <c r="C205" s="28">
        <v>0</v>
      </c>
    </row>
    <row r="206" ht="16.9" customHeight="1" spans="1:3">
      <c r="A206" s="45">
        <v>2012802</v>
      </c>
      <c r="B206" s="23" t="s">
        <v>783</v>
      </c>
      <c r="C206" s="28">
        <v>0</v>
      </c>
    </row>
    <row r="207" ht="16.9" customHeight="1" spans="1:3">
      <c r="A207" s="45">
        <v>2012803</v>
      </c>
      <c r="B207" s="23" t="s">
        <v>784</v>
      </c>
      <c r="C207" s="28">
        <v>0</v>
      </c>
    </row>
    <row r="208" ht="16.9" customHeight="1" spans="1:3">
      <c r="A208" s="45">
        <v>2012804</v>
      </c>
      <c r="B208" s="23" t="s">
        <v>796</v>
      </c>
      <c r="C208" s="28">
        <v>0</v>
      </c>
    </row>
    <row r="209" ht="16.9" customHeight="1" spans="1:3">
      <c r="A209" s="45">
        <v>2012850</v>
      </c>
      <c r="B209" s="23" t="s">
        <v>791</v>
      </c>
      <c r="C209" s="28">
        <v>0</v>
      </c>
    </row>
    <row r="210" ht="16.9" customHeight="1" spans="1:3">
      <c r="A210" s="45">
        <v>2012899</v>
      </c>
      <c r="B210" s="23" t="s">
        <v>903</v>
      </c>
      <c r="C210" s="28">
        <v>0</v>
      </c>
    </row>
    <row r="211" ht="16.9" customHeight="1" spans="1:3">
      <c r="A211" s="45">
        <v>20129</v>
      </c>
      <c r="B211" s="83" t="s">
        <v>904</v>
      </c>
      <c r="C211" s="11">
        <f>SUM(C212:C218)</f>
        <v>81</v>
      </c>
    </row>
    <row r="212" ht="16.9" customHeight="1" spans="1:3">
      <c r="A212" s="45">
        <v>2012901</v>
      </c>
      <c r="B212" s="23" t="s">
        <v>782</v>
      </c>
      <c r="C212" s="28">
        <v>78</v>
      </c>
    </row>
    <row r="213" ht="16.9" customHeight="1" spans="1:3">
      <c r="A213" s="45">
        <v>2012902</v>
      </c>
      <c r="B213" s="23" t="s">
        <v>783</v>
      </c>
      <c r="C213" s="28">
        <v>0</v>
      </c>
    </row>
    <row r="214" ht="16.9" customHeight="1" spans="1:3">
      <c r="A214" s="45">
        <v>2012903</v>
      </c>
      <c r="B214" s="23" t="s">
        <v>784</v>
      </c>
      <c r="C214" s="28">
        <v>0</v>
      </c>
    </row>
    <row r="215" ht="16.9" customHeight="1" spans="1:3">
      <c r="A215" s="45">
        <v>2012904</v>
      </c>
      <c r="B215" s="23" t="s">
        <v>905</v>
      </c>
      <c r="C215" s="28">
        <v>0</v>
      </c>
    </row>
    <row r="216" ht="16.9" customHeight="1" spans="1:3">
      <c r="A216" s="45">
        <v>2012905</v>
      </c>
      <c r="B216" s="23" t="s">
        <v>906</v>
      </c>
      <c r="C216" s="28">
        <v>0</v>
      </c>
    </row>
    <row r="217" ht="16.9" customHeight="1" spans="1:3">
      <c r="A217" s="45">
        <v>2012950</v>
      </c>
      <c r="B217" s="23" t="s">
        <v>791</v>
      </c>
      <c r="C217" s="28">
        <v>0</v>
      </c>
    </row>
    <row r="218" ht="16.9" customHeight="1" spans="1:3">
      <c r="A218" s="45">
        <v>2012999</v>
      </c>
      <c r="B218" s="23" t="s">
        <v>907</v>
      </c>
      <c r="C218" s="28">
        <v>3</v>
      </c>
    </row>
    <row r="219" ht="16.9" customHeight="1" spans="1:3">
      <c r="A219" s="45">
        <v>20131</v>
      </c>
      <c r="B219" s="83" t="s">
        <v>908</v>
      </c>
      <c r="C219" s="11">
        <f>SUM(C220:C225)</f>
        <v>0</v>
      </c>
    </row>
    <row r="220" ht="16.9" customHeight="1" spans="1:3">
      <c r="A220" s="45">
        <v>2013101</v>
      </c>
      <c r="B220" s="23" t="s">
        <v>782</v>
      </c>
      <c r="C220" s="28">
        <v>0</v>
      </c>
    </row>
    <row r="221" ht="16.9" customHeight="1" spans="1:3">
      <c r="A221" s="45">
        <v>2013102</v>
      </c>
      <c r="B221" s="23" t="s">
        <v>783</v>
      </c>
      <c r="C221" s="28">
        <v>0</v>
      </c>
    </row>
    <row r="222" ht="16.9" customHeight="1" spans="1:3">
      <c r="A222" s="45">
        <v>2013103</v>
      </c>
      <c r="B222" s="23" t="s">
        <v>784</v>
      </c>
      <c r="C222" s="28">
        <v>0</v>
      </c>
    </row>
    <row r="223" ht="16.9" customHeight="1" spans="1:3">
      <c r="A223" s="45">
        <v>2013105</v>
      </c>
      <c r="B223" s="23" t="s">
        <v>909</v>
      </c>
      <c r="C223" s="28">
        <v>0</v>
      </c>
    </row>
    <row r="224" ht="16.9" customHeight="1" spans="1:3">
      <c r="A224" s="45">
        <v>2013150</v>
      </c>
      <c r="B224" s="23" t="s">
        <v>791</v>
      </c>
      <c r="C224" s="28">
        <v>0</v>
      </c>
    </row>
    <row r="225" ht="16.9" customHeight="1" spans="1:3">
      <c r="A225" s="45">
        <v>2013199</v>
      </c>
      <c r="B225" s="23" t="s">
        <v>910</v>
      </c>
      <c r="C225" s="28">
        <v>0</v>
      </c>
    </row>
    <row r="226" ht="16.9" customHeight="1" spans="1:3">
      <c r="A226" s="45">
        <v>20132</v>
      </c>
      <c r="B226" s="83" t="s">
        <v>911</v>
      </c>
      <c r="C226" s="11">
        <f>SUM(C227:C231)</f>
        <v>0</v>
      </c>
    </row>
    <row r="227" ht="16.9" customHeight="1" spans="1:3">
      <c r="A227" s="45">
        <v>2013201</v>
      </c>
      <c r="B227" s="23" t="s">
        <v>782</v>
      </c>
      <c r="C227" s="28">
        <v>0</v>
      </c>
    </row>
    <row r="228" ht="16.9" customHeight="1" spans="1:3">
      <c r="A228" s="45">
        <v>2013202</v>
      </c>
      <c r="B228" s="23" t="s">
        <v>783</v>
      </c>
      <c r="C228" s="28">
        <v>0</v>
      </c>
    </row>
    <row r="229" ht="16.9" customHeight="1" spans="1:3">
      <c r="A229" s="45">
        <v>2013203</v>
      </c>
      <c r="B229" s="23" t="s">
        <v>784</v>
      </c>
      <c r="C229" s="28">
        <v>0</v>
      </c>
    </row>
    <row r="230" ht="16.9" customHeight="1" spans="1:3">
      <c r="A230" s="45">
        <v>2013250</v>
      </c>
      <c r="B230" s="23" t="s">
        <v>791</v>
      </c>
      <c r="C230" s="28">
        <v>0</v>
      </c>
    </row>
    <row r="231" ht="16.9" customHeight="1" spans="1:3">
      <c r="A231" s="45">
        <v>2013299</v>
      </c>
      <c r="B231" s="23" t="s">
        <v>912</v>
      </c>
      <c r="C231" s="28">
        <v>0</v>
      </c>
    </row>
    <row r="232" ht="16.9" customHeight="1" spans="1:3">
      <c r="A232" s="45">
        <v>20133</v>
      </c>
      <c r="B232" s="83" t="s">
        <v>913</v>
      </c>
      <c r="C232" s="11">
        <f>SUM(C233:C237)</f>
        <v>0</v>
      </c>
    </row>
    <row r="233" ht="16.9" customHeight="1" spans="1:3">
      <c r="A233" s="45">
        <v>2013301</v>
      </c>
      <c r="B233" s="23" t="s">
        <v>782</v>
      </c>
      <c r="C233" s="28">
        <v>0</v>
      </c>
    </row>
    <row r="234" ht="16.9" customHeight="1" spans="1:3">
      <c r="A234" s="45">
        <v>2013302</v>
      </c>
      <c r="B234" s="23" t="s">
        <v>783</v>
      </c>
      <c r="C234" s="28">
        <v>0</v>
      </c>
    </row>
    <row r="235" ht="16.9" customHeight="1" spans="1:3">
      <c r="A235" s="45">
        <v>2013303</v>
      </c>
      <c r="B235" s="23" t="s">
        <v>784</v>
      </c>
      <c r="C235" s="28">
        <v>0</v>
      </c>
    </row>
    <row r="236" ht="16.9" customHeight="1" spans="1:3">
      <c r="A236" s="45">
        <v>2013350</v>
      </c>
      <c r="B236" s="23" t="s">
        <v>791</v>
      </c>
      <c r="C236" s="28">
        <v>0</v>
      </c>
    </row>
    <row r="237" ht="16.9" customHeight="1" spans="1:3">
      <c r="A237" s="45">
        <v>2013399</v>
      </c>
      <c r="B237" s="23" t="s">
        <v>914</v>
      </c>
      <c r="C237" s="28">
        <v>0</v>
      </c>
    </row>
    <row r="238" ht="16.9" customHeight="1" spans="1:3">
      <c r="A238" s="45">
        <v>20134</v>
      </c>
      <c r="B238" s="83" t="s">
        <v>915</v>
      </c>
      <c r="C238" s="11">
        <f>SUM(C239:C243)</f>
        <v>0</v>
      </c>
    </row>
    <row r="239" ht="16.9" customHeight="1" spans="1:3">
      <c r="A239" s="45">
        <v>2013401</v>
      </c>
      <c r="B239" s="23" t="s">
        <v>782</v>
      </c>
      <c r="C239" s="28">
        <v>0</v>
      </c>
    </row>
    <row r="240" ht="16.9" customHeight="1" spans="1:3">
      <c r="A240" s="45">
        <v>2013402</v>
      </c>
      <c r="B240" s="23" t="s">
        <v>783</v>
      </c>
      <c r="C240" s="28">
        <v>0</v>
      </c>
    </row>
    <row r="241" ht="16.9" customHeight="1" spans="1:3">
      <c r="A241" s="45">
        <v>2013403</v>
      </c>
      <c r="B241" s="23" t="s">
        <v>784</v>
      </c>
      <c r="C241" s="28">
        <v>0</v>
      </c>
    </row>
    <row r="242" ht="16.9" customHeight="1" spans="1:3">
      <c r="A242" s="45">
        <v>2013450</v>
      </c>
      <c r="B242" s="23" t="s">
        <v>791</v>
      </c>
      <c r="C242" s="28">
        <v>0</v>
      </c>
    </row>
    <row r="243" ht="16.9" customHeight="1" spans="1:3">
      <c r="A243" s="45">
        <v>2013499</v>
      </c>
      <c r="B243" s="23" t="s">
        <v>916</v>
      </c>
      <c r="C243" s="28">
        <v>0</v>
      </c>
    </row>
    <row r="244" ht="16.9" customHeight="1" spans="1:3">
      <c r="A244" s="45">
        <v>20135</v>
      </c>
      <c r="B244" s="83" t="s">
        <v>917</v>
      </c>
      <c r="C244" s="11">
        <f>SUM(C245:C249)</f>
        <v>0</v>
      </c>
    </row>
    <row r="245" ht="16.9" customHeight="1" spans="1:3">
      <c r="A245" s="45">
        <v>2013501</v>
      </c>
      <c r="B245" s="23" t="s">
        <v>782</v>
      </c>
      <c r="C245" s="28">
        <v>0</v>
      </c>
    </row>
    <row r="246" ht="16.9" customHeight="1" spans="1:3">
      <c r="A246" s="45">
        <v>2013502</v>
      </c>
      <c r="B246" s="23" t="s">
        <v>783</v>
      </c>
      <c r="C246" s="28">
        <v>0</v>
      </c>
    </row>
    <row r="247" ht="16.9" customHeight="1" spans="1:3">
      <c r="A247" s="45">
        <v>2013503</v>
      </c>
      <c r="B247" s="23" t="s">
        <v>784</v>
      </c>
      <c r="C247" s="28">
        <v>0</v>
      </c>
    </row>
    <row r="248" ht="16.9" customHeight="1" spans="1:3">
      <c r="A248" s="45">
        <v>2013550</v>
      </c>
      <c r="B248" s="23" t="s">
        <v>791</v>
      </c>
      <c r="C248" s="28">
        <v>0</v>
      </c>
    </row>
    <row r="249" ht="16.9" customHeight="1" spans="1:3">
      <c r="A249" s="45">
        <v>2013599</v>
      </c>
      <c r="B249" s="23" t="s">
        <v>918</v>
      </c>
      <c r="C249" s="28">
        <v>0</v>
      </c>
    </row>
    <row r="250" ht="16.9" customHeight="1" spans="1:3">
      <c r="A250" s="45">
        <v>20136</v>
      </c>
      <c r="B250" s="83" t="s">
        <v>919</v>
      </c>
      <c r="C250" s="11">
        <f>SUM(C251:C255)</f>
        <v>0</v>
      </c>
    </row>
    <row r="251" ht="16.9" customHeight="1" spans="1:3">
      <c r="A251" s="45">
        <v>2013601</v>
      </c>
      <c r="B251" s="23" t="s">
        <v>782</v>
      </c>
      <c r="C251" s="28">
        <v>0</v>
      </c>
    </row>
    <row r="252" ht="16.9" customHeight="1" spans="1:3">
      <c r="A252" s="45">
        <v>2013602</v>
      </c>
      <c r="B252" s="23" t="s">
        <v>783</v>
      </c>
      <c r="C252" s="28">
        <v>0</v>
      </c>
    </row>
    <row r="253" ht="16.9" customHeight="1" spans="1:3">
      <c r="A253" s="45">
        <v>2013603</v>
      </c>
      <c r="B253" s="23" t="s">
        <v>784</v>
      </c>
      <c r="C253" s="28">
        <v>0</v>
      </c>
    </row>
    <row r="254" ht="16.9" customHeight="1" spans="1:3">
      <c r="A254" s="45">
        <v>2013650</v>
      </c>
      <c r="B254" s="23" t="s">
        <v>791</v>
      </c>
      <c r="C254" s="28">
        <v>0</v>
      </c>
    </row>
    <row r="255" ht="16.9" customHeight="1" spans="1:3">
      <c r="A255" s="45">
        <v>2013699</v>
      </c>
      <c r="B255" s="23" t="s">
        <v>920</v>
      </c>
      <c r="C255" s="28">
        <v>0</v>
      </c>
    </row>
    <row r="256" ht="16.9" customHeight="1" spans="1:3">
      <c r="A256" s="45">
        <v>20199</v>
      </c>
      <c r="B256" s="83" t="s">
        <v>921</v>
      </c>
      <c r="C256" s="11">
        <f>SUM(C257:C258)</f>
        <v>21</v>
      </c>
    </row>
    <row r="257" ht="16.9" customHeight="1" spans="1:3">
      <c r="A257" s="45">
        <v>2019901</v>
      </c>
      <c r="B257" s="23" t="s">
        <v>922</v>
      </c>
      <c r="C257" s="28">
        <v>0</v>
      </c>
    </row>
    <row r="258" ht="16.9" customHeight="1" spans="1:3">
      <c r="A258" s="45">
        <v>2019999</v>
      </c>
      <c r="B258" s="23" t="s">
        <v>923</v>
      </c>
      <c r="C258" s="28">
        <v>21</v>
      </c>
    </row>
    <row r="259" ht="16.9" customHeight="1" spans="1:3">
      <c r="A259" s="45">
        <v>202</v>
      </c>
      <c r="B259" s="83" t="s">
        <v>924</v>
      </c>
      <c r="C259" s="11">
        <f>SUM(C260,C267,C270,C277,C283,C287,C289,C294)</f>
        <v>0</v>
      </c>
    </row>
    <row r="260" ht="16.9" customHeight="1" spans="1:3">
      <c r="A260" s="45">
        <v>20201</v>
      </c>
      <c r="B260" s="83" t="s">
        <v>925</v>
      </c>
      <c r="C260" s="11">
        <f>SUM(C261:C266)</f>
        <v>0</v>
      </c>
    </row>
    <row r="261" ht="16.9" customHeight="1" spans="1:3">
      <c r="A261" s="45">
        <v>2020101</v>
      </c>
      <c r="B261" s="23" t="s">
        <v>782</v>
      </c>
      <c r="C261" s="28">
        <v>0</v>
      </c>
    </row>
    <row r="262" ht="16.9" customHeight="1" spans="1:3">
      <c r="A262" s="45">
        <v>2020102</v>
      </c>
      <c r="B262" s="23" t="s">
        <v>783</v>
      </c>
      <c r="C262" s="28">
        <v>0</v>
      </c>
    </row>
    <row r="263" ht="16.9" customHeight="1" spans="1:3">
      <c r="A263" s="45">
        <v>2020103</v>
      </c>
      <c r="B263" s="23" t="s">
        <v>784</v>
      </c>
      <c r="C263" s="28">
        <v>0</v>
      </c>
    </row>
    <row r="264" ht="16.9" customHeight="1" spans="1:3">
      <c r="A264" s="45">
        <v>2020104</v>
      </c>
      <c r="B264" s="23" t="s">
        <v>909</v>
      </c>
      <c r="C264" s="28">
        <v>0</v>
      </c>
    </row>
    <row r="265" ht="16.9" customHeight="1" spans="1:3">
      <c r="A265" s="45">
        <v>2020150</v>
      </c>
      <c r="B265" s="23" t="s">
        <v>791</v>
      </c>
      <c r="C265" s="28">
        <v>0</v>
      </c>
    </row>
    <row r="266" ht="16.9" customHeight="1" spans="1:3">
      <c r="A266" s="45">
        <v>2020199</v>
      </c>
      <c r="B266" s="23" t="s">
        <v>926</v>
      </c>
      <c r="C266" s="28">
        <v>0</v>
      </c>
    </row>
    <row r="267" ht="16.9" customHeight="1" spans="1:3">
      <c r="A267" s="45">
        <v>20202</v>
      </c>
      <c r="B267" s="83" t="s">
        <v>927</v>
      </c>
      <c r="C267" s="11">
        <f>SUM(C268:C269)</f>
        <v>0</v>
      </c>
    </row>
    <row r="268" ht="16.9" customHeight="1" spans="1:3">
      <c r="A268" s="45">
        <v>2020201</v>
      </c>
      <c r="B268" s="23" t="s">
        <v>928</v>
      </c>
      <c r="C268" s="28">
        <v>0</v>
      </c>
    </row>
    <row r="269" ht="16.9" customHeight="1" spans="1:3">
      <c r="A269" s="45">
        <v>2020202</v>
      </c>
      <c r="B269" s="23" t="s">
        <v>929</v>
      </c>
      <c r="C269" s="28">
        <v>0</v>
      </c>
    </row>
    <row r="270" ht="16.9" customHeight="1" spans="1:3">
      <c r="A270" s="45">
        <v>20203</v>
      </c>
      <c r="B270" s="83" t="s">
        <v>930</v>
      </c>
      <c r="C270" s="11">
        <f>SUM(C271:C276)</f>
        <v>0</v>
      </c>
    </row>
    <row r="271" ht="16.9" customHeight="1" spans="1:3">
      <c r="A271" s="45">
        <v>2020301</v>
      </c>
      <c r="B271" s="23" t="s">
        <v>931</v>
      </c>
      <c r="C271" s="28">
        <v>0</v>
      </c>
    </row>
    <row r="272" ht="16.9" customHeight="1" spans="1:3">
      <c r="A272" s="45">
        <v>2020302</v>
      </c>
      <c r="B272" s="23" t="s">
        <v>932</v>
      </c>
      <c r="C272" s="28">
        <v>0</v>
      </c>
    </row>
    <row r="273" ht="16.9" customHeight="1" spans="1:3">
      <c r="A273" s="45">
        <v>2020303</v>
      </c>
      <c r="B273" s="23" t="s">
        <v>933</v>
      </c>
      <c r="C273" s="28">
        <v>0</v>
      </c>
    </row>
    <row r="274" ht="16.9" customHeight="1" spans="1:3">
      <c r="A274" s="45">
        <v>2020304</v>
      </c>
      <c r="B274" s="23" t="s">
        <v>934</v>
      </c>
      <c r="C274" s="28">
        <v>0</v>
      </c>
    </row>
    <row r="275" ht="16.9" customHeight="1" spans="1:3">
      <c r="A275" s="45">
        <v>2020305</v>
      </c>
      <c r="B275" s="23" t="s">
        <v>935</v>
      </c>
      <c r="C275" s="28">
        <v>0</v>
      </c>
    </row>
    <row r="276" ht="16.9" customHeight="1" spans="1:3">
      <c r="A276" s="45">
        <v>2020399</v>
      </c>
      <c r="B276" s="23" t="s">
        <v>936</v>
      </c>
      <c r="C276" s="28">
        <v>0</v>
      </c>
    </row>
    <row r="277" ht="16.9" customHeight="1" spans="1:3">
      <c r="A277" s="45">
        <v>20204</v>
      </c>
      <c r="B277" s="83" t="s">
        <v>937</v>
      </c>
      <c r="C277" s="11">
        <f>SUM(C278:C282)</f>
        <v>0</v>
      </c>
    </row>
    <row r="278" ht="16.9" customHeight="1" spans="1:3">
      <c r="A278" s="45">
        <v>2020401</v>
      </c>
      <c r="B278" s="23" t="s">
        <v>938</v>
      </c>
      <c r="C278" s="28">
        <v>0</v>
      </c>
    </row>
    <row r="279" ht="16.9" customHeight="1" spans="1:3">
      <c r="A279" s="45">
        <v>2020402</v>
      </c>
      <c r="B279" s="23" t="s">
        <v>939</v>
      </c>
      <c r="C279" s="28">
        <v>0</v>
      </c>
    </row>
    <row r="280" ht="16.9" customHeight="1" spans="1:3">
      <c r="A280" s="45">
        <v>2020403</v>
      </c>
      <c r="B280" s="23" t="s">
        <v>940</v>
      </c>
      <c r="C280" s="28">
        <v>0</v>
      </c>
    </row>
    <row r="281" ht="16.9" customHeight="1" spans="1:3">
      <c r="A281" s="45">
        <v>2020404</v>
      </c>
      <c r="B281" s="23" t="s">
        <v>941</v>
      </c>
      <c r="C281" s="28">
        <v>0</v>
      </c>
    </row>
    <row r="282" ht="16.9" customHeight="1" spans="1:3">
      <c r="A282" s="45">
        <v>2020499</v>
      </c>
      <c r="B282" s="23" t="s">
        <v>942</v>
      </c>
      <c r="C282" s="28">
        <v>0</v>
      </c>
    </row>
    <row r="283" ht="16.9" customHeight="1" spans="1:3">
      <c r="A283" s="45">
        <v>20205</v>
      </c>
      <c r="B283" s="83" t="s">
        <v>943</v>
      </c>
      <c r="C283" s="11">
        <f>SUM(C284:C286)</f>
        <v>0</v>
      </c>
    </row>
    <row r="284" ht="16.9" customHeight="1" spans="1:3">
      <c r="A284" s="45">
        <v>2020503</v>
      </c>
      <c r="B284" s="23" t="s">
        <v>944</v>
      </c>
      <c r="C284" s="28">
        <v>0</v>
      </c>
    </row>
    <row r="285" ht="16.9" customHeight="1" spans="1:3">
      <c r="A285" s="45">
        <v>2020504</v>
      </c>
      <c r="B285" s="23" t="s">
        <v>945</v>
      </c>
      <c r="C285" s="28">
        <v>0</v>
      </c>
    </row>
    <row r="286" ht="16.9" customHeight="1" spans="1:3">
      <c r="A286" s="45">
        <v>2020599</v>
      </c>
      <c r="B286" s="23" t="s">
        <v>946</v>
      </c>
      <c r="C286" s="28">
        <v>0</v>
      </c>
    </row>
    <row r="287" ht="16.9" customHeight="1" spans="1:3">
      <c r="A287" s="45">
        <v>20206</v>
      </c>
      <c r="B287" s="83" t="s">
        <v>947</v>
      </c>
      <c r="C287" s="11">
        <f>C288</f>
        <v>0</v>
      </c>
    </row>
    <row r="288" ht="16.9" customHeight="1" spans="1:3">
      <c r="A288" s="45">
        <v>2020601</v>
      </c>
      <c r="B288" s="23" t="s">
        <v>948</v>
      </c>
      <c r="C288" s="28">
        <v>0</v>
      </c>
    </row>
    <row r="289" ht="16.9" customHeight="1" spans="1:3">
      <c r="A289" s="45">
        <v>20207</v>
      </c>
      <c r="B289" s="83" t="s">
        <v>949</v>
      </c>
      <c r="C289" s="11">
        <f>SUM(C290:C293)</f>
        <v>0</v>
      </c>
    </row>
    <row r="290" ht="16.9" customHeight="1" spans="1:3">
      <c r="A290" s="45">
        <v>2020701</v>
      </c>
      <c r="B290" s="23" t="s">
        <v>950</v>
      </c>
      <c r="C290" s="28">
        <v>0</v>
      </c>
    </row>
    <row r="291" ht="16.9" customHeight="1" spans="1:3">
      <c r="A291" s="45">
        <v>2020702</v>
      </c>
      <c r="B291" s="23" t="s">
        <v>951</v>
      </c>
      <c r="C291" s="28">
        <v>0</v>
      </c>
    </row>
    <row r="292" ht="16.9" customHeight="1" spans="1:3">
      <c r="A292" s="45">
        <v>2020703</v>
      </c>
      <c r="B292" s="23" t="s">
        <v>952</v>
      </c>
      <c r="C292" s="28">
        <v>0</v>
      </c>
    </row>
    <row r="293" ht="16.9" customHeight="1" spans="1:3">
      <c r="A293" s="45">
        <v>2020799</v>
      </c>
      <c r="B293" s="23" t="s">
        <v>953</v>
      </c>
      <c r="C293" s="28">
        <v>0</v>
      </c>
    </row>
    <row r="294" ht="16.9" customHeight="1" spans="1:3">
      <c r="A294" s="45">
        <v>20299</v>
      </c>
      <c r="B294" s="83" t="s">
        <v>954</v>
      </c>
      <c r="C294" s="11">
        <f>C295</f>
        <v>0</v>
      </c>
    </row>
    <row r="295" ht="16.9" customHeight="1" spans="1:3">
      <c r="A295" s="45">
        <v>2029901</v>
      </c>
      <c r="B295" s="23" t="s">
        <v>955</v>
      </c>
      <c r="C295" s="28">
        <v>0</v>
      </c>
    </row>
    <row r="296" ht="16.9" customHeight="1" spans="1:3">
      <c r="A296" s="45">
        <v>203</v>
      </c>
      <c r="B296" s="83" t="s">
        <v>956</v>
      </c>
      <c r="C296" s="11">
        <f>SUM(C297,C299,C301,C303,C312)</f>
        <v>0</v>
      </c>
    </row>
    <row r="297" ht="16.9" customHeight="1" spans="1:3">
      <c r="A297" s="45">
        <v>20301</v>
      </c>
      <c r="B297" s="83" t="s">
        <v>957</v>
      </c>
      <c r="C297" s="11">
        <f>C298</f>
        <v>0</v>
      </c>
    </row>
    <row r="298" ht="16.9" customHeight="1" spans="1:3">
      <c r="A298" s="45">
        <v>2030101</v>
      </c>
      <c r="B298" s="23" t="s">
        <v>958</v>
      </c>
      <c r="C298" s="28">
        <v>0</v>
      </c>
    </row>
    <row r="299" ht="16.9" customHeight="1" spans="1:3">
      <c r="A299" s="45">
        <v>20304</v>
      </c>
      <c r="B299" s="83" t="s">
        <v>959</v>
      </c>
      <c r="C299" s="11">
        <f>C300</f>
        <v>0</v>
      </c>
    </row>
    <row r="300" ht="16.9" customHeight="1" spans="1:3">
      <c r="A300" s="45">
        <v>2030401</v>
      </c>
      <c r="B300" s="23" t="s">
        <v>960</v>
      </c>
      <c r="C300" s="28">
        <v>0</v>
      </c>
    </row>
    <row r="301" ht="16.9" customHeight="1" spans="1:3">
      <c r="A301" s="45">
        <v>20305</v>
      </c>
      <c r="B301" s="83" t="s">
        <v>961</v>
      </c>
      <c r="C301" s="11">
        <f>C302</f>
        <v>0</v>
      </c>
    </row>
    <row r="302" ht="16.9" customHeight="1" spans="1:3">
      <c r="A302" s="45">
        <v>2030501</v>
      </c>
      <c r="B302" s="23" t="s">
        <v>962</v>
      </c>
      <c r="C302" s="28">
        <v>0</v>
      </c>
    </row>
    <row r="303" ht="16.9" customHeight="1" spans="1:3">
      <c r="A303" s="45">
        <v>20306</v>
      </c>
      <c r="B303" s="83" t="s">
        <v>963</v>
      </c>
      <c r="C303" s="11">
        <f>SUM(C304:C311)</f>
        <v>0</v>
      </c>
    </row>
    <row r="304" ht="16.9" customHeight="1" spans="1:3">
      <c r="A304" s="45">
        <v>2030601</v>
      </c>
      <c r="B304" s="23" t="s">
        <v>964</v>
      </c>
      <c r="C304" s="28">
        <v>0</v>
      </c>
    </row>
    <row r="305" ht="16.9" customHeight="1" spans="1:3">
      <c r="A305" s="45">
        <v>2030602</v>
      </c>
      <c r="B305" s="23" t="s">
        <v>965</v>
      </c>
      <c r="C305" s="28">
        <v>0</v>
      </c>
    </row>
    <row r="306" ht="16.9" customHeight="1" spans="1:3">
      <c r="A306" s="45">
        <v>2030603</v>
      </c>
      <c r="B306" s="23" t="s">
        <v>966</v>
      </c>
      <c r="C306" s="28">
        <v>0</v>
      </c>
    </row>
    <row r="307" ht="16.9" customHeight="1" spans="1:3">
      <c r="A307" s="45">
        <v>2030604</v>
      </c>
      <c r="B307" s="23" t="s">
        <v>967</v>
      </c>
      <c r="C307" s="28">
        <v>0</v>
      </c>
    </row>
    <row r="308" ht="16.9" customHeight="1" spans="1:3">
      <c r="A308" s="45">
        <v>2030605</v>
      </c>
      <c r="B308" s="23" t="s">
        <v>968</v>
      </c>
      <c r="C308" s="28">
        <v>0</v>
      </c>
    </row>
    <row r="309" ht="16.9" customHeight="1" spans="1:3">
      <c r="A309" s="45">
        <v>2030606</v>
      </c>
      <c r="B309" s="23" t="s">
        <v>969</v>
      </c>
      <c r="C309" s="28">
        <v>0</v>
      </c>
    </row>
    <row r="310" ht="16.9" customHeight="1" spans="1:3">
      <c r="A310" s="45">
        <v>2030607</v>
      </c>
      <c r="B310" s="23" t="s">
        <v>970</v>
      </c>
      <c r="C310" s="28">
        <v>0</v>
      </c>
    </row>
    <row r="311" ht="16.9" customHeight="1" spans="1:3">
      <c r="A311" s="45" t="s">
        <v>971</v>
      </c>
      <c r="B311" s="23" t="s">
        <v>972</v>
      </c>
      <c r="C311" s="28">
        <v>0</v>
      </c>
    </row>
    <row r="312" ht="16.9" customHeight="1" spans="1:3">
      <c r="A312" s="45">
        <v>20399</v>
      </c>
      <c r="B312" s="83" t="s">
        <v>973</v>
      </c>
      <c r="C312" s="11">
        <f>C313</f>
        <v>0</v>
      </c>
    </row>
    <row r="313" ht="16.9" customHeight="1" spans="1:3">
      <c r="A313" s="45">
        <v>2039901</v>
      </c>
      <c r="B313" s="23" t="s">
        <v>974</v>
      </c>
      <c r="C313" s="28">
        <v>0</v>
      </c>
    </row>
    <row r="314" ht="16.9" customHeight="1" spans="1:3">
      <c r="A314" s="45">
        <v>204</v>
      </c>
      <c r="B314" s="83" t="s">
        <v>975</v>
      </c>
      <c r="C314" s="11">
        <f>SUM(C315,C326,C348,C355,C367,C376,C388,C397,C406,C414,C422)</f>
        <v>1623</v>
      </c>
    </row>
    <row r="315" ht="16.9" customHeight="1" spans="1:3">
      <c r="A315" s="45">
        <v>20401</v>
      </c>
      <c r="B315" s="83" t="s">
        <v>976</v>
      </c>
      <c r="C315" s="11">
        <f>SUM(C316:C325)</f>
        <v>0</v>
      </c>
    </row>
    <row r="316" ht="16.9" customHeight="1" spans="1:3">
      <c r="A316" s="45">
        <v>2040101</v>
      </c>
      <c r="B316" s="23" t="s">
        <v>977</v>
      </c>
      <c r="C316" s="28">
        <v>0</v>
      </c>
    </row>
    <row r="317" ht="16.9" customHeight="1" spans="1:3">
      <c r="A317" s="45">
        <v>2040102</v>
      </c>
      <c r="B317" s="23" t="s">
        <v>978</v>
      </c>
      <c r="C317" s="28">
        <v>0</v>
      </c>
    </row>
    <row r="318" ht="16.9" customHeight="1" spans="1:3">
      <c r="A318" s="45">
        <v>2040103</v>
      </c>
      <c r="B318" s="23" t="s">
        <v>979</v>
      </c>
      <c r="C318" s="28">
        <v>0</v>
      </c>
    </row>
    <row r="319" ht="16.9" customHeight="1" spans="1:3">
      <c r="A319" s="45">
        <v>2040104</v>
      </c>
      <c r="B319" s="23" t="s">
        <v>980</v>
      </c>
      <c r="C319" s="28">
        <v>0</v>
      </c>
    </row>
    <row r="320" ht="16.9" customHeight="1" spans="1:3">
      <c r="A320" s="45">
        <v>2040105</v>
      </c>
      <c r="B320" s="23" t="s">
        <v>981</v>
      </c>
      <c r="C320" s="28">
        <v>0</v>
      </c>
    </row>
    <row r="321" ht="16.9" customHeight="1" spans="1:3">
      <c r="A321" s="45">
        <v>2040106</v>
      </c>
      <c r="B321" s="23" t="s">
        <v>982</v>
      </c>
      <c r="C321" s="28">
        <v>0</v>
      </c>
    </row>
    <row r="322" ht="16.9" customHeight="1" spans="1:3">
      <c r="A322" s="45">
        <v>2040107</v>
      </c>
      <c r="B322" s="23" t="s">
        <v>983</v>
      </c>
      <c r="C322" s="28">
        <v>0</v>
      </c>
    </row>
    <row r="323" ht="16.9" customHeight="1" spans="1:3">
      <c r="A323" s="45">
        <v>2040108</v>
      </c>
      <c r="B323" s="23" t="s">
        <v>984</v>
      </c>
      <c r="C323" s="28">
        <v>0</v>
      </c>
    </row>
    <row r="324" ht="16.9" customHeight="1" spans="1:3">
      <c r="A324" s="45">
        <v>2040109</v>
      </c>
      <c r="B324" s="23" t="s">
        <v>985</v>
      </c>
      <c r="C324" s="28">
        <v>0</v>
      </c>
    </row>
    <row r="325" ht="16.9" customHeight="1" spans="1:3">
      <c r="A325" s="45">
        <v>2040199</v>
      </c>
      <c r="B325" s="23" t="s">
        <v>986</v>
      </c>
      <c r="C325" s="28">
        <v>0</v>
      </c>
    </row>
    <row r="326" ht="16.9" customHeight="1" spans="1:3">
      <c r="A326" s="45">
        <v>20402</v>
      </c>
      <c r="B326" s="83" t="s">
        <v>987</v>
      </c>
      <c r="C326" s="11">
        <f>SUM(C327:C347)</f>
        <v>1036</v>
      </c>
    </row>
    <row r="327" ht="16.9" customHeight="1" spans="1:3">
      <c r="A327" s="45">
        <v>2040201</v>
      </c>
      <c r="B327" s="23" t="s">
        <v>782</v>
      </c>
      <c r="C327" s="28">
        <v>699</v>
      </c>
    </row>
    <row r="328" ht="16.9" customHeight="1" spans="1:3">
      <c r="A328" s="45">
        <v>2040202</v>
      </c>
      <c r="B328" s="23" t="s">
        <v>783</v>
      </c>
      <c r="C328" s="28">
        <v>0</v>
      </c>
    </row>
    <row r="329" ht="16.9" customHeight="1" spans="1:3">
      <c r="A329" s="45">
        <v>2040203</v>
      </c>
      <c r="B329" s="23" t="s">
        <v>784</v>
      </c>
      <c r="C329" s="28">
        <v>32</v>
      </c>
    </row>
    <row r="330" ht="16.9" customHeight="1" spans="1:3">
      <c r="A330" s="45">
        <v>2040204</v>
      </c>
      <c r="B330" s="23" t="s">
        <v>988</v>
      </c>
      <c r="C330" s="28">
        <v>5</v>
      </c>
    </row>
    <row r="331" ht="16.9" customHeight="1" spans="1:3">
      <c r="A331" s="45">
        <v>2040205</v>
      </c>
      <c r="B331" s="23" t="s">
        <v>989</v>
      </c>
      <c r="C331" s="28">
        <v>0</v>
      </c>
    </row>
    <row r="332" ht="16.9" customHeight="1" spans="1:3">
      <c r="A332" s="45">
        <v>2040206</v>
      </c>
      <c r="B332" s="23" t="s">
        <v>990</v>
      </c>
      <c r="C332" s="28">
        <v>0</v>
      </c>
    </row>
    <row r="333" ht="16.9" customHeight="1" spans="1:3">
      <c r="A333" s="45">
        <v>2040207</v>
      </c>
      <c r="B333" s="23" t="s">
        <v>991</v>
      </c>
      <c r="C333" s="28">
        <v>0</v>
      </c>
    </row>
    <row r="334" ht="16.9" customHeight="1" spans="1:3">
      <c r="A334" s="45">
        <v>2040208</v>
      </c>
      <c r="B334" s="23" t="s">
        <v>992</v>
      </c>
      <c r="C334" s="28">
        <v>0</v>
      </c>
    </row>
    <row r="335" ht="16.9" customHeight="1" spans="1:3">
      <c r="A335" s="45">
        <v>2040209</v>
      </c>
      <c r="B335" s="23" t="s">
        <v>993</v>
      </c>
      <c r="C335" s="28">
        <v>0</v>
      </c>
    </row>
    <row r="336" ht="16.9" customHeight="1" spans="1:3">
      <c r="A336" s="45">
        <v>2040210</v>
      </c>
      <c r="B336" s="23" t="s">
        <v>994</v>
      </c>
      <c r="C336" s="28">
        <v>0</v>
      </c>
    </row>
    <row r="337" ht="16.9" customHeight="1" spans="1:3">
      <c r="A337" s="45">
        <v>2040211</v>
      </c>
      <c r="B337" s="23" t="s">
        <v>995</v>
      </c>
      <c r="C337" s="28">
        <v>0</v>
      </c>
    </row>
    <row r="338" ht="16.9" customHeight="1" spans="1:3">
      <c r="A338" s="45">
        <v>2040212</v>
      </c>
      <c r="B338" s="23" t="s">
        <v>996</v>
      </c>
      <c r="C338" s="28">
        <v>0</v>
      </c>
    </row>
    <row r="339" ht="16.9" customHeight="1" spans="1:3">
      <c r="A339" s="45">
        <v>2040213</v>
      </c>
      <c r="B339" s="23" t="s">
        <v>997</v>
      </c>
      <c r="C339" s="28">
        <v>0</v>
      </c>
    </row>
    <row r="340" ht="16.9" customHeight="1" spans="1:3">
      <c r="A340" s="45">
        <v>2040214</v>
      </c>
      <c r="B340" s="23" t="s">
        <v>998</v>
      </c>
      <c r="C340" s="28">
        <v>0</v>
      </c>
    </row>
    <row r="341" ht="16.9" customHeight="1" spans="1:3">
      <c r="A341" s="45">
        <v>2040215</v>
      </c>
      <c r="B341" s="23" t="s">
        <v>999</v>
      </c>
      <c r="C341" s="28">
        <v>0</v>
      </c>
    </row>
    <row r="342" ht="16.9" customHeight="1" spans="1:3">
      <c r="A342" s="45">
        <v>2040216</v>
      </c>
      <c r="B342" s="23" t="s">
        <v>1000</v>
      </c>
      <c r="C342" s="28">
        <v>0</v>
      </c>
    </row>
    <row r="343" ht="16.9" customHeight="1" spans="1:3">
      <c r="A343" s="45">
        <v>2040217</v>
      </c>
      <c r="B343" s="23" t="s">
        <v>1001</v>
      </c>
      <c r="C343" s="28">
        <v>0</v>
      </c>
    </row>
    <row r="344" ht="16.9" customHeight="1" spans="1:3">
      <c r="A344" s="45">
        <v>2040218</v>
      </c>
      <c r="B344" s="23" t="s">
        <v>1002</v>
      </c>
      <c r="C344" s="28">
        <v>0</v>
      </c>
    </row>
    <row r="345" ht="16.9" customHeight="1" spans="1:3">
      <c r="A345" s="45">
        <v>2040219</v>
      </c>
      <c r="B345" s="23" t="s">
        <v>825</v>
      </c>
      <c r="C345" s="28">
        <v>0</v>
      </c>
    </row>
    <row r="346" ht="16.9" customHeight="1" spans="1:3">
      <c r="A346" s="45">
        <v>2040250</v>
      </c>
      <c r="B346" s="23" t="s">
        <v>791</v>
      </c>
      <c r="C346" s="28">
        <v>0</v>
      </c>
    </row>
    <row r="347" ht="16.9" customHeight="1" spans="1:3">
      <c r="A347" s="45">
        <v>2040299</v>
      </c>
      <c r="B347" s="23" t="s">
        <v>1003</v>
      </c>
      <c r="C347" s="28">
        <v>300</v>
      </c>
    </row>
    <row r="348" ht="16.9" customHeight="1" spans="1:3">
      <c r="A348" s="45">
        <v>20403</v>
      </c>
      <c r="B348" s="83" t="s">
        <v>1004</v>
      </c>
      <c r="C348" s="11">
        <f>SUM(C349:C354)</f>
        <v>0</v>
      </c>
    </row>
    <row r="349" ht="16.9" customHeight="1" spans="1:3">
      <c r="A349" s="45">
        <v>2040301</v>
      </c>
      <c r="B349" s="23" t="s">
        <v>782</v>
      </c>
      <c r="C349" s="28">
        <v>0</v>
      </c>
    </row>
    <row r="350" ht="16.9" customHeight="1" spans="1:3">
      <c r="A350" s="45">
        <v>2040302</v>
      </c>
      <c r="B350" s="23" t="s">
        <v>783</v>
      </c>
      <c r="C350" s="28">
        <v>0</v>
      </c>
    </row>
    <row r="351" ht="16.9" customHeight="1" spans="1:3">
      <c r="A351" s="45">
        <v>2040303</v>
      </c>
      <c r="B351" s="23" t="s">
        <v>784</v>
      </c>
      <c r="C351" s="28">
        <v>0</v>
      </c>
    </row>
    <row r="352" ht="16.9" customHeight="1" spans="1:3">
      <c r="A352" s="45">
        <v>2040304</v>
      </c>
      <c r="B352" s="23" t="s">
        <v>1005</v>
      </c>
      <c r="C352" s="28">
        <v>0</v>
      </c>
    </row>
    <row r="353" ht="16.9" customHeight="1" spans="1:3">
      <c r="A353" s="45">
        <v>2040350</v>
      </c>
      <c r="B353" s="23" t="s">
        <v>791</v>
      </c>
      <c r="C353" s="28">
        <v>0</v>
      </c>
    </row>
    <row r="354" ht="16.9" customHeight="1" spans="1:3">
      <c r="A354" s="45">
        <v>2040399</v>
      </c>
      <c r="B354" s="23" t="s">
        <v>1006</v>
      </c>
      <c r="C354" s="28">
        <v>0</v>
      </c>
    </row>
    <row r="355" ht="16.9" customHeight="1" spans="1:3">
      <c r="A355" s="45">
        <v>20404</v>
      </c>
      <c r="B355" s="83" t="s">
        <v>1007</v>
      </c>
      <c r="C355" s="11">
        <f>SUM(C356:C366)</f>
        <v>236</v>
      </c>
    </row>
    <row r="356" ht="16.9" customHeight="1" spans="1:3">
      <c r="A356" s="45">
        <v>2040401</v>
      </c>
      <c r="B356" s="23" t="s">
        <v>782</v>
      </c>
      <c r="C356" s="28">
        <v>160</v>
      </c>
    </row>
    <row r="357" ht="16.9" customHeight="1" spans="1:3">
      <c r="A357" s="45">
        <v>2040402</v>
      </c>
      <c r="B357" s="23" t="s">
        <v>783</v>
      </c>
      <c r="C357" s="28">
        <v>0</v>
      </c>
    </row>
    <row r="358" ht="16.9" customHeight="1" spans="1:3">
      <c r="A358" s="45">
        <v>2040403</v>
      </c>
      <c r="B358" s="23" t="s">
        <v>784</v>
      </c>
      <c r="C358" s="28">
        <v>0</v>
      </c>
    </row>
    <row r="359" ht="16.9" customHeight="1" spans="1:3">
      <c r="A359" s="45">
        <v>2040404</v>
      </c>
      <c r="B359" s="23" t="s">
        <v>1008</v>
      </c>
      <c r="C359" s="28">
        <v>0</v>
      </c>
    </row>
    <row r="360" ht="16.9" customHeight="1" spans="1:3">
      <c r="A360" s="45">
        <v>2040405</v>
      </c>
      <c r="B360" s="23" t="s">
        <v>1009</v>
      </c>
      <c r="C360" s="28">
        <v>0</v>
      </c>
    </row>
    <row r="361" ht="16.9" customHeight="1" spans="1:3">
      <c r="A361" s="45">
        <v>2040406</v>
      </c>
      <c r="B361" s="23" t="s">
        <v>1010</v>
      </c>
      <c r="C361" s="28">
        <v>0</v>
      </c>
    </row>
    <row r="362" ht="16.9" customHeight="1" spans="1:3">
      <c r="A362" s="45">
        <v>2040407</v>
      </c>
      <c r="B362" s="23" t="s">
        <v>1011</v>
      </c>
      <c r="C362" s="28">
        <v>0</v>
      </c>
    </row>
    <row r="363" ht="16.9" customHeight="1" spans="1:3">
      <c r="A363" s="45">
        <v>2040408</v>
      </c>
      <c r="B363" s="23" t="s">
        <v>1012</v>
      </c>
      <c r="C363" s="28">
        <v>0</v>
      </c>
    </row>
    <row r="364" ht="16.9" customHeight="1" spans="1:3">
      <c r="A364" s="45">
        <v>2040409</v>
      </c>
      <c r="B364" s="23" t="s">
        <v>1013</v>
      </c>
      <c r="C364" s="28">
        <v>0</v>
      </c>
    </row>
    <row r="365" ht="16.9" customHeight="1" spans="1:3">
      <c r="A365" s="45">
        <v>2040450</v>
      </c>
      <c r="B365" s="23" t="s">
        <v>791</v>
      </c>
      <c r="C365" s="28">
        <v>0</v>
      </c>
    </row>
    <row r="366" ht="16.9" customHeight="1" spans="1:3">
      <c r="A366" s="45">
        <v>2040499</v>
      </c>
      <c r="B366" s="23" t="s">
        <v>1014</v>
      </c>
      <c r="C366" s="28">
        <v>76</v>
      </c>
    </row>
    <row r="367" ht="16.9" customHeight="1" spans="1:3">
      <c r="A367" s="45">
        <v>20405</v>
      </c>
      <c r="B367" s="83" t="s">
        <v>1015</v>
      </c>
      <c r="C367" s="11">
        <f>SUM(C368:C375)</f>
        <v>280</v>
      </c>
    </row>
    <row r="368" ht="16.9" customHeight="1" spans="1:3">
      <c r="A368" s="45">
        <v>2040501</v>
      </c>
      <c r="B368" s="23" t="s">
        <v>782</v>
      </c>
      <c r="C368" s="28">
        <v>153</v>
      </c>
    </row>
    <row r="369" ht="16.9" customHeight="1" spans="1:3">
      <c r="A369" s="45">
        <v>2040502</v>
      </c>
      <c r="B369" s="23" t="s">
        <v>783</v>
      </c>
      <c r="C369" s="28">
        <v>0</v>
      </c>
    </row>
    <row r="370" ht="16.9" customHeight="1" spans="1:3">
      <c r="A370" s="45">
        <v>2040503</v>
      </c>
      <c r="B370" s="23" t="s">
        <v>784</v>
      </c>
      <c r="C370" s="28">
        <v>0</v>
      </c>
    </row>
    <row r="371" ht="16.9" customHeight="1" spans="1:3">
      <c r="A371" s="45">
        <v>2040504</v>
      </c>
      <c r="B371" s="23" t="s">
        <v>1016</v>
      </c>
      <c r="C371" s="28">
        <v>0</v>
      </c>
    </row>
    <row r="372" ht="16.9" customHeight="1" spans="1:3">
      <c r="A372" s="45">
        <v>2040505</v>
      </c>
      <c r="B372" s="23" t="s">
        <v>1017</v>
      </c>
      <c r="C372" s="28">
        <v>0</v>
      </c>
    </row>
    <row r="373" ht="16.9" customHeight="1" spans="1:3">
      <c r="A373" s="45">
        <v>2040506</v>
      </c>
      <c r="B373" s="23" t="s">
        <v>1018</v>
      </c>
      <c r="C373" s="28">
        <v>0</v>
      </c>
    </row>
    <row r="374" ht="16.9" customHeight="1" spans="1:3">
      <c r="A374" s="45">
        <v>2040550</v>
      </c>
      <c r="B374" s="23" t="s">
        <v>791</v>
      </c>
      <c r="C374" s="28">
        <v>0</v>
      </c>
    </row>
    <row r="375" ht="16.9" customHeight="1" spans="1:3">
      <c r="A375" s="45">
        <v>2040599</v>
      </c>
      <c r="B375" s="23" t="s">
        <v>1019</v>
      </c>
      <c r="C375" s="28">
        <v>127</v>
      </c>
    </row>
    <row r="376" ht="16.9" customHeight="1" spans="1:3">
      <c r="A376" s="45">
        <v>20406</v>
      </c>
      <c r="B376" s="83" t="s">
        <v>1020</v>
      </c>
      <c r="C376" s="11">
        <f>SUM(C377:C387)</f>
        <v>56</v>
      </c>
    </row>
    <row r="377" ht="16.9" customHeight="1" spans="1:3">
      <c r="A377" s="45">
        <v>2040601</v>
      </c>
      <c r="B377" s="23" t="s">
        <v>782</v>
      </c>
      <c r="C377" s="28">
        <v>39</v>
      </c>
    </row>
    <row r="378" ht="16.9" customHeight="1" spans="1:3">
      <c r="A378" s="45">
        <v>2040602</v>
      </c>
      <c r="B378" s="23" t="s">
        <v>783</v>
      </c>
      <c r="C378" s="28">
        <v>0</v>
      </c>
    </row>
    <row r="379" ht="16.9" customHeight="1" spans="1:3">
      <c r="A379" s="45">
        <v>2040603</v>
      </c>
      <c r="B379" s="23" t="s">
        <v>784</v>
      </c>
      <c r="C379" s="28">
        <v>0</v>
      </c>
    </row>
    <row r="380" ht="16.9" customHeight="1" spans="1:3">
      <c r="A380" s="45">
        <v>2040604</v>
      </c>
      <c r="B380" s="23" t="s">
        <v>1021</v>
      </c>
      <c r="C380" s="28">
        <v>6</v>
      </c>
    </row>
    <row r="381" ht="16.9" customHeight="1" spans="1:3">
      <c r="A381" s="45">
        <v>2040605</v>
      </c>
      <c r="B381" s="23" t="s">
        <v>1022</v>
      </c>
      <c r="C381" s="28">
        <v>0</v>
      </c>
    </row>
    <row r="382" ht="16.9" customHeight="1" spans="1:3">
      <c r="A382" s="45">
        <v>2040606</v>
      </c>
      <c r="B382" s="23" t="s">
        <v>1023</v>
      </c>
      <c r="C382" s="28">
        <v>0</v>
      </c>
    </row>
    <row r="383" ht="16.9" customHeight="1" spans="1:3">
      <c r="A383" s="45">
        <v>2040607</v>
      </c>
      <c r="B383" s="23" t="s">
        <v>1024</v>
      </c>
      <c r="C383" s="28">
        <v>1</v>
      </c>
    </row>
    <row r="384" ht="16.9" customHeight="1" spans="1:3">
      <c r="A384" s="45">
        <v>2040608</v>
      </c>
      <c r="B384" s="23" t="s">
        <v>1025</v>
      </c>
      <c r="C384" s="28">
        <v>0</v>
      </c>
    </row>
    <row r="385" ht="16.9" customHeight="1" spans="1:3">
      <c r="A385" s="45">
        <v>2040609</v>
      </c>
      <c r="B385" s="23" t="s">
        <v>1026</v>
      </c>
      <c r="C385" s="28">
        <v>0</v>
      </c>
    </row>
    <row r="386" ht="16.9" customHeight="1" spans="1:3">
      <c r="A386" s="45">
        <v>2040650</v>
      </c>
      <c r="B386" s="23" t="s">
        <v>791</v>
      </c>
      <c r="C386" s="28">
        <v>0</v>
      </c>
    </row>
    <row r="387" ht="16.9" customHeight="1" spans="1:3">
      <c r="A387" s="45">
        <v>2040699</v>
      </c>
      <c r="B387" s="23" t="s">
        <v>1027</v>
      </c>
      <c r="C387" s="28">
        <v>10</v>
      </c>
    </row>
    <row r="388" ht="16.9" customHeight="1" spans="1:3">
      <c r="A388" s="45">
        <v>20407</v>
      </c>
      <c r="B388" s="83" t="s">
        <v>1028</v>
      </c>
      <c r="C388" s="11">
        <f>SUM(C389:C396)</f>
        <v>0</v>
      </c>
    </row>
    <row r="389" ht="16.9" customHeight="1" spans="1:3">
      <c r="A389" s="45">
        <v>2040701</v>
      </c>
      <c r="B389" s="23" t="s">
        <v>782</v>
      </c>
      <c r="C389" s="28">
        <v>0</v>
      </c>
    </row>
    <row r="390" ht="16.9" customHeight="1" spans="1:3">
      <c r="A390" s="45">
        <v>2040702</v>
      </c>
      <c r="B390" s="23" t="s">
        <v>783</v>
      </c>
      <c r="C390" s="28">
        <v>0</v>
      </c>
    </row>
    <row r="391" ht="16.9" customHeight="1" spans="1:3">
      <c r="A391" s="45">
        <v>2040703</v>
      </c>
      <c r="B391" s="23" t="s">
        <v>784</v>
      </c>
      <c r="C391" s="28">
        <v>0</v>
      </c>
    </row>
    <row r="392" ht="16.9" customHeight="1" spans="1:3">
      <c r="A392" s="45">
        <v>2040704</v>
      </c>
      <c r="B392" s="23" t="s">
        <v>1029</v>
      </c>
      <c r="C392" s="28">
        <v>0</v>
      </c>
    </row>
    <row r="393" ht="16.9" customHeight="1" spans="1:3">
      <c r="A393" s="45">
        <v>2040705</v>
      </c>
      <c r="B393" s="23" t="s">
        <v>1030</v>
      </c>
      <c r="C393" s="28">
        <v>0</v>
      </c>
    </row>
    <row r="394" ht="16.9" customHeight="1" spans="1:3">
      <c r="A394" s="45">
        <v>2040706</v>
      </c>
      <c r="B394" s="23" t="s">
        <v>1031</v>
      </c>
      <c r="C394" s="28">
        <v>0</v>
      </c>
    </row>
    <row r="395" ht="16.9" customHeight="1" spans="1:3">
      <c r="A395" s="45">
        <v>2040750</v>
      </c>
      <c r="B395" s="23" t="s">
        <v>791</v>
      </c>
      <c r="C395" s="28">
        <v>0</v>
      </c>
    </row>
    <row r="396" ht="16.9" customHeight="1" spans="1:3">
      <c r="A396" s="45">
        <v>2040799</v>
      </c>
      <c r="B396" s="23" t="s">
        <v>1032</v>
      </c>
      <c r="C396" s="28">
        <v>0</v>
      </c>
    </row>
    <row r="397" ht="16.9" customHeight="1" spans="1:3">
      <c r="A397" s="45">
        <v>20408</v>
      </c>
      <c r="B397" s="83" t="s">
        <v>1033</v>
      </c>
      <c r="C397" s="11">
        <f>SUM(C398:C405)</f>
        <v>0</v>
      </c>
    </row>
    <row r="398" ht="16.9" customHeight="1" spans="1:3">
      <c r="A398" s="45">
        <v>2040801</v>
      </c>
      <c r="B398" s="23" t="s">
        <v>782</v>
      </c>
      <c r="C398" s="28">
        <v>0</v>
      </c>
    </row>
    <row r="399" ht="16.9" customHeight="1" spans="1:3">
      <c r="A399" s="45">
        <v>2040802</v>
      </c>
      <c r="B399" s="23" t="s">
        <v>783</v>
      </c>
      <c r="C399" s="28">
        <v>0</v>
      </c>
    </row>
    <row r="400" ht="16.9" customHeight="1" spans="1:3">
      <c r="A400" s="45">
        <v>2040803</v>
      </c>
      <c r="B400" s="23" t="s">
        <v>784</v>
      </c>
      <c r="C400" s="28">
        <v>0</v>
      </c>
    </row>
    <row r="401" ht="16.9" customHeight="1" spans="1:3">
      <c r="A401" s="45">
        <v>2040804</v>
      </c>
      <c r="B401" s="23" t="s">
        <v>1034</v>
      </c>
      <c r="C401" s="28">
        <v>0</v>
      </c>
    </row>
    <row r="402" ht="16.9" customHeight="1" spans="1:3">
      <c r="A402" s="45">
        <v>2040805</v>
      </c>
      <c r="B402" s="23" t="s">
        <v>1035</v>
      </c>
      <c r="C402" s="28">
        <v>0</v>
      </c>
    </row>
    <row r="403" ht="16.9" customHeight="1" spans="1:3">
      <c r="A403" s="45">
        <v>2040806</v>
      </c>
      <c r="B403" s="23" t="s">
        <v>1036</v>
      </c>
      <c r="C403" s="28">
        <v>0</v>
      </c>
    </row>
    <row r="404" ht="16.9" customHeight="1" spans="1:3">
      <c r="A404" s="45">
        <v>2040850</v>
      </c>
      <c r="B404" s="23" t="s">
        <v>791</v>
      </c>
      <c r="C404" s="28">
        <v>0</v>
      </c>
    </row>
    <row r="405" ht="16.9" customHeight="1" spans="1:3">
      <c r="A405" s="45">
        <v>2040899</v>
      </c>
      <c r="B405" s="23" t="s">
        <v>1037</v>
      </c>
      <c r="C405" s="28">
        <v>0</v>
      </c>
    </row>
    <row r="406" ht="16.9" customHeight="1" spans="1:3">
      <c r="A406" s="45">
        <v>20409</v>
      </c>
      <c r="B406" s="83" t="s">
        <v>1038</v>
      </c>
      <c r="C406" s="11">
        <f>SUM(C407:C413)</f>
        <v>0</v>
      </c>
    </row>
    <row r="407" ht="16.9" customHeight="1" spans="1:3">
      <c r="A407" s="45">
        <v>2040901</v>
      </c>
      <c r="B407" s="23" t="s">
        <v>782</v>
      </c>
      <c r="C407" s="28">
        <v>0</v>
      </c>
    </row>
    <row r="408" ht="16.9" customHeight="1" spans="1:3">
      <c r="A408" s="45">
        <v>2040902</v>
      </c>
      <c r="B408" s="23" t="s">
        <v>783</v>
      </c>
      <c r="C408" s="28">
        <v>0</v>
      </c>
    </row>
    <row r="409" ht="16.9" customHeight="1" spans="1:3">
      <c r="A409" s="45">
        <v>2040903</v>
      </c>
      <c r="B409" s="23" t="s">
        <v>784</v>
      </c>
      <c r="C409" s="28">
        <v>0</v>
      </c>
    </row>
    <row r="410" ht="16.9" customHeight="1" spans="1:3">
      <c r="A410" s="45">
        <v>2040904</v>
      </c>
      <c r="B410" s="23" t="s">
        <v>1039</v>
      </c>
      <c r="C410" s="28">
        <v>0</v>
      </c>
    </row>
    <row r="411" ht="16.9" customHeight="1" spans="1:3">
      <c r="A411" s="45">
        <v>2040905</v>
      </c>
      <c r="B411" s="23" t="s">
        <v>1040</v>
      </c>
      <c r="C411" s="28">
        <v>0</v>
      </c>
    </row>
    <row r="412" ht="16.9" customHeight="1" spans="1:3">
      <c r="A412" s="45">
        <v>2040950</v>
      </c>
      <c r="B412" s="23" t="s">
        <v>791</v>
      </c>
      <c r="C412" s="28">
        <v>0</v>
      </c>
    </row>
    <row r="413" ht="16.9" customHeight="1" spans="1:3">
      <c r="A413" s="45">
        <v>2040999</v>
      </c>
      <c r="B413" s="23" t="s">
        <v>1041</v>
      </c>
      <c r="C413" s="28">
        <v>0</v>
      </c>
    </row>
    <row r="414" ht="16.9" customHeight="1" spans="1:3">
      <c r="A414" s="45">
        <v>20410</v>
      </c>
      <c r="B414" s="83" t="s">
        <v>1042</v>
      </c>
      <c r="C414" s="11">
        <f>SUM(C415:C421)</f>
        <v>0</v>
      </c>
    </row>
    <row r="415" ht="16.9" customHeight="1" spans="1:3">
      <c r="A415" s="45">
        <v>2041001</v>
      </c>
      <c r="B415" s="23" t="s">
        <v>782</v>
      </c>
      <c r="C415" s="28">
        <v>0</v>
      </c>
    </row>
    <row r="416" ht="16.9" customHeight="1" spans="1:3">
      <c r="A416" s="45">
        <v>2041002</v>
      </c>
      <c r="B416" s="23" t="s">
        <v>783</v>
      </c>
      <c r="C416" s="28">
        <v>0</v>
      </c>
    </row>
    <row r="417" ht="16.9" customHeight="1" spans="1:3">
      <c r="A417" s="45">
        <v>2041003</v>
      </c>
      <c r="B417" s="23" t="s">
        <v>1043</v>
      </c>
      <c r="C417" s="28">
        <v>0</v>
      </c>
    </row>
    <row r="418" ht="16.9" customHeight="1" spans="1:3">
      <c r="A418" s="45">
        <v>2041004</v>
      </c>
      <c r="B418" s="23" t="s">
        <v>1044</v>
      </c>
      <c r="C418" s="28">
        <v>0</v>
      </c>
    </row>
    <row r="419" ht="16.9" customHeight="1" spans="1:3">
      <c r="A419" s="45">
        <v>2041005</v>
      </c>
      <c r="B419" s="23" t="s">
        <v>1045</v>
      </c>
      <c r="C419" s="28">
        <v>0</v>
      </c>
    </row>
    <row r="420" ht="16.9" customHeight="1" spans="1:3">
      <c r="A420" s="45">
        <v>2041006</v>
      </c>
      <c r="B420" s="23" t="s">
        <v>1000</v>
      </c>
      <c r="C420" s="28">
        <v>0</v>
      </c>
    </row>
    <row r="421" ht="16.9" customHeight="1" spans="1:3">
      <c r="A421" s="45">
        <v>2041099</v>
      </c>
      <c r="B421" s="23" t="s">
        <v>1046</v>
      </c>
      <c r="C421" s="28">
        <v>0</v>
      </c>
    </row>
    <row r="422" ht="16.9" customHeight="1" spans="1:3">
      <c r="A422" s="45">
        <v>20499</v>
      </c>
      <c r="B422" s="83" t="s">
        <v>1047</v>
      </c>
      <c r="C422" s="11">
        <f>C423+C424</f>
        <v>15</v>
      </c>
    </row>
    <row r="423" ht="16.9" customHeight="1" spans="1:3">
      <c r="A423" s="45">
        <v>2049901</v>
      </c>
      <c r="B423" s="23" t="s">
        <v>1048</v>
      </c>
      <c r="C423" s="28">
        <v>15</v>
      </c>
    </row>
    <row r="424" ht="16.9" customHeight="1" spans="1:3">
      <c r="A424" s="45">
        <v>2049902</v>
      </c>
      <c r="B424" s="23" t="s">
        <v>1049</v>
      </c>
      <c r="C424" s="28">
        <v>0</v>
      </c>
    </row>
    <row r="425" ht="16.9" customHeight="1" spans="1:3">
      <c r="A425" s="45">
        <v>205</v>
      </c>
      <c r="B425" s="83" t="s">
        <v>1050</v>
      </c>
      <c r="C425" s="11">
        <f>SUM(C426,C431,C440,C447,C453,C457,C461,C465,C471,C478)</f>
        <v>4880</v>
      </c>
    </row>
    <row r="426" ht="16.9" customHeight="1" spans="1:3">
      <c r="A426" s="45">
        <v>20501</v>
      </c>
      <c r="B426" s="83" t="s">
        <v>1051</v>
      </c>
      <c r="C426" s="11">
        <f>SUM(C427:C430)</f>
        <v>208</v>
      </c>
    </row>
    <row r="427" ht="16.9" customHeight="1" spans="1:3">
      <c r="A427" s="45">
        <v>2050101</v>
      </c>
      <c r="B427" s="23" t="s">
        <v>782</v>
      </c>
      <c r="C427" s="28">
        <v>208</v>
      </c>
    </row>
    <row r="428" ht="16.9" customHeight="1" spans="1:3">
      <c r="A428" s="45">
        <v>2050102</v>
      </c>
      <c r="B428" s="23" t="s">
        <v>783</v>
      </c>
      <c r="C428" s="28">
        <v>0</v>
      </c>
    </row>
    <row r="429" ht="16.9" customHeight="1" spans="1:3">
      <c r="A429" s="45">
        <v>2050103</v>
      </c>
      <c r="B429" s="23" t="s">
        <v>784</v>
      </c>
      <c r="C429" s="28">
        <v>0</v>
      </c>
    </row>
    <row r="430" ht="16.9" customHeight="1" spans="1:3">
      <c r="A430" s="45">
        <v>2050199</v>
      </c>
      <c r="B430" s="23" t="s">
        <v>1052</v>
      </c>
      <c r="C430" s="28">
        <v>0</v>
      </c>
    </row>
    <row r="431" ht="16.9" customHeight="1" spans="1:3">
      <c r="A431" s="45">
        <v>20502</v>
      </c>
      <c r="B431" s="83" t="s">
        <v>1053</v>
      </c>
      <c r="C431" s="11">
        <f>SUM(C432:C439)</f>
        <v>4195</v>
      </c>
    </row>
    <row r="432" ht="16.9" customHeight="1" spans="1:3">
      <c r="A432" s="45">
        <v>2050201</v>
      </c>
      <c r="B432" s="23" t="s">
        <v>1054</v>
      </c>
      <c r="C432" s="28">
        <v>314</v>
      </c>
    </row>
    <row r="433" ht="16.9" customHeight="1" spans="1:3">
      <c r="A433" s="45">
        <v>2050202</v>
      </c>
      <c r="B433" s="23" t="s">
        <v>1055</v>
      </c>
      <c r="C433" s="28">
        <v>2017</v>
      </c>
    </row>
    <row r="434" ht="16.9" customHeight="1" spans="1:3">
      <c r="A434" s="45">
        <v>2050203</v>
      </c>
      <c r="B434" s="23" t="s">
        <v>1056</v>
      </c>
      <c r="C434" s="28">
        <v>1380</v>
      </c>
    </row>
    <row r="435" ht="16.9" customHeight="1" spans="1:3">
      <c r="A435" s="45">
        <v>2050204</v>
      </c>
      <c r="B435" s="23" t="s">
        <v>1057</v>
      </c>
      <c r="C435" s="28">
        <v>0</v>
      </c>
    </row>
    <row r="436" ht="16.9" customHeight="1" spans="1:3">
      <c r="A436" s="45">
        <v>2050205</v>
      </c>
      <c r="B436" s="23" t="s">
        <v>1058</v>
      </c>
      <c r="C436" s="28">
        <v>1</v>
      </c>
    </row>
    <row r="437" ht="16.9" customHeight="1" spans="1:3">
      <c r="A437" s="45">
        <v>2050206</v>
      </c>
      <c r="B437" s="23" t="s">
        <v>1059</v>
      </c>
      <c r="C437" s="28">
        <v>0</v>
      </c>
    </row>
    <row r="438" ht="16.9" customHeight="1" spans="1:3">
      <c r="A438" s="45">
        <v>2050207</v>
      </c>
      <c r="B438" s="23" t="s">
        <v>1060</v>
      </c>
      <c r="C438" s="28">
        <v>0</v>
      </c>
    </row>
    <row r="439" ht="16.9" customHeight="1" spans="1:3">
      <c r="A439" s="45">
        <v>2050299</v>
      </c>
      <c r="B439" s="23" t="s">
        <v>1061</v>
      </c>
      <c r="C439" s="28">
        <v>483</v>
      </c>
    </row>
    <row r="440" ht="16.9" customHeight="1" spans="1:3">
      <c r="A440" s="45">
        <v>20503</v>
      </c>
      <c r="B440" s="83" t="s">
        <v>1062</v>
      </c>
      <c r="C440" s="11">
        <f>SUM(C441:C446)</f>
        <v>179</v>
      </c>
    </row>
    <row r="441" ht="16.9" customHeight="1" spans="1:3">
      <c r="A441" s="45">
        <v>2050301</v>
      </c>
      <c r="B441" s="23" t="s">
        <v>1063</v>
      </c>
      <c r="C441" s="28">
        <v>0</v>
      </c>
    </row>
    <row r="442" ht="16.9" customHeight="1" spans="1:3">
      <c r="A442" s="45">
        <v>2050302</v>
      </c>
      <c r="B442" s="23" t="s">
        <v>1064</v>
      </c>
      <c r="C442" s="28">
        <v>0</v>
      </c>
    </row>
    <row r="443" ht="16.9" customHeight="1" spans="1:3">
      <c r="A443" s="45">
        <v>2050303</v>
      </c>
      <c r="B443" s="23" t="s">
        <v>1065</v>
      </c>
      <c r="C443" s="28">
        <v>0</v>
      </c>
    </row>
    <row r="444" ht="16.9" customHeight="1" spans="1:3">
      <c r="A444" s="45">
        <v>2050304</v>
      </c>
      <c r="B444" s="23" t="s">
        <v>1066</v>
      </c>
      <c r="C444" s="28">
        <v>179</v>
      </c>
    </row>
    <row r="445" ht="16.9" customHeight="1" spans="1:3">
      <c r="A445" s="45">
        <v>2050305</v>
      </c>
      <c r="B445" s="23" t="s">
        <v>1067</v>
      </c>
      <c r="C445" s="28">
        <v>0</v>
      </c>
    </row>
    <row r="446" ht="16.9" customHeight="1" spans="1:3">
      <c r="A446" s="45">
        <v>2050399</v>
      </c>
      <c r="B446" s="23" t="s">
        <v>1068</v>
      </c>
      <c r="C446" s="28">
        <v>0</v>
      </c>
    </row>
    <row r="447" ht="16.9" customHeight="1" spans="1:3">
      <c r="A447" s="45">
        <v>20504</v>
      </c>
      <c r="B447" s="83" t="s">
        <v>1069</v>
      </c>
      <c r="C447" s="11">
        <f>SUM(C448:C452)</f>
        <v>0</v>
      </c>
    </row>
    <row r="448" ht="16.9" customHeight="1" spans="1:3">
      <c r="A448" s="45">
        <v>2050401</v>
      </c>
      <c r="B448" s="23" t="s">
        <v>1070</v>
      </c>
      <c r="C448" s="28">
        <v>0</v>
      </c>
    </row>
    <row r="449" ht="16.9" customHeight="1" spans="1:3">
      <c r="A449" s="45">
        <v>2050402</v>
      </c>
      <c r="B449" s="23" t="s">
        <v>1071</v>
      </c>
      <c r="C449" s="28">
        <v>0</v>
      </c>
    </row>
    <row r="450" ht="16.9" customHeight="1" spans="1:3">
      <c r="A450" s="45">
        <v>2050403</v>
      </c>
      <c r="B450" s="23" t="s">
        <v>1072</v>
      </c>
      <c r="C450" s="28">
        <v>0</v>
      </c>
    </row>
    <row r="451" ht="16.9" customHeight="1" spans="1:3">
      <c r="A451" s="45">
        <v>2050404</v>
      </c>
      <c r="B451" s="23" t="s">
        <v>1073</v>
      </c>
      <c r="C451" s="28">
        <v>0</v>
      </c>
    </row>
    <row r="452" ht="16.9" customHeight="1" spans="1:3">
      <c r="A452" s="45">
        <v>2050499</v>
      </c>
      <c r="B452" s="23" t="s">
        <v>1074</v>
      </c>
      <c r="C452" s="28">
        <v>0</v>
      </c>
    </row>
    <row r="453" ht="16.9" customHeight="1" spans="1:3">
      <c r="A453" s="45">
        <v>20505</v>
      </c>
      <c r="B453" s="83" t="s">
        <v>1075</v>
      </c>
      <c r="C453" s="11">
        <f>SUM(C454:C456)</f>
        <v>0</v>
      </c>
    </row>
    <row r="454" ht="16.9" customHeight="1" spans="1:3">
      <c r="A454" s="45">
        <v>2050501</v>
      </c>
      <c r="B454" s="23" t="s">
        <v>1076</v>
      </c>
      <c r="C454" s="28">
        <v>0</v>
      </c>
    </row>
    <row r="455" ht="16.9" customHeight="1" spans="1:3">
      <c r="A455" s="45">
        <v>2050502</v>
      </c>
      <c r="B455" s="23" t="s">
        <v>1077</v>
      </c>
      <c r="C455" s="28">
        <v>0</v>
      </c>
    </row>
    <row r="456" ht="16.9" customHeight="1" spans="1:3">
      <c r="A456" s="45">
        <v>2050599</v>
      </c>
      <c r="B456" s="23" t="s">
        <v>1078</v>
      </c>
      <c r="C456" s="28">
        <v>0</v>
      </c>
    </row>
    <row r="457" ht="16.9" customHeight="1" spans="1:3">
      <c r="A457" s="45">
        <v>20506</v>
      </c>
      <c r="B457" s="83" t="s">
        <v>1079</v>
      </c>
      <c r="C457" s="11">
        <f>SUM(C458:C460)</f>
        <v>0</v>
      </c>
    </row>
    <row r="458" ht="16.9" customHeight="1" spans="1:3">
      <c r="A458" s="45">
        <v>2050601</v>
      </c>
      <c r="B458" s="23" t="s">
        <v>1080</v>
      </c>
      <c r="C458" s="28">
        <v>0</v>
      </c>
    </row>
    <row r="459" ht="16.9" customHeight="1" spans="1:3">
      <c r="A459" s="45">
        <v>2050602</v>
      </c>
      <c r="B459" s="23" t="s">
        <v>1081</v>
      </c>
      <c r="C459" s="28">
        <v>0</v>
      </c>
    </row>
    <row r="460" ht="16.9" customHeight="1" spans="1:3">
      <c r="A460" s="45">
        <v>2050699</v>
      </c>
      <c r="B460" s="23" t="s">
        <v>1082</v>
      </c>
      <c r="C460" s="28">
        <v>0</v>
      </c>
    </row>
    <row r="461" ht="16.9" customHeight="1" spans="1:3">
      <c r="A461" s="45">
        <v>20507</v>
      </c>
      <c r="B461" s="83" t="s">
        <v>1083</v>
      </c>
      <c r="C461" s="11">
        <f>SUM(C462:C464)</f>
        <v>0</v>
      </c>
    </row>
    <row r="462" ht="16.9" customHeight="1" spans="1:3">
      <c r="A462" s="45">
        <v>2050701</v>
      </c>
      <c r="B462" s="23" t="s">
        <v>1084</v>
      </c>
      <c r="C462" s="28">
        <v>0</v>
      </c>
    </row>
    <row r="463" ht="16.9" customHeight="1" spans="1:3">
      <c r="A463" s="45">
        <v>2050702</v>
      </c>
      <c r="B463" s="23" t="s">
        <v>1085</v>
      </c>
      <c r="C463" s="28">
        <v>0</v>
      </c>
    </row>
    <row r="464" ht="16.9" customHeight="1" spans="1:3">
      <c r="A464" s="45">
        <v>2050799</v>
      </c>
      <c r="B464" s="23" t="s">
        <v>1086</v>
      </c>
      <c r="C464" s="28">
        <v>0</v>
      </c>
    </row>
    <row r="465" ht="16.9" customHeight="1" spans="1:3">
      <c r="A465" s="45">
        <v>20508</v>
      </c>
      <c r="B465" s="83" t="s">
        <v>1087</v>
      </c>
      <c r="C465" s="11">
        <f>SUM(C466:C470)</f>
        <v>0</v>
      </c>
    </row>
    <row r="466" ht="16.9" customHeight="1" spans="1:3">
      <c r="A466" s="45">
        <v>2050801</v>
      </c>
      <c r="B466" s="23" t="s">
        <v>1088</v>
      </c>
      <c r="C466" s="28">
        <v>0</v>
      </c>
    </row>
    <row r="467" ht="16.9" customHeight="1" spans="1:3">
      <c r="A467" s="45">
        <v>2050802</v>
      </c>
      <c r="B467" s="23" t="s">
        <v>1089</v>
      </c>
      <c r="C467" s="28">
        <v>0</v>
      </c>
    </row>
    <row r="468" ht="16.9" customHeight="1" spans="1:3">
      <c r="A468" s="45">
        <v>2050803</v>
      </c>
      <c r="B468" s="23" t="s">
        <v>1090</v>
      </c>
      <c r="C468" s="28">
        <v>0</v>
      </c>
    </row>
    <row r="469" ht="16.9" customHeight="1" spans="1:3">
      <c r="A469" s="45">
        <v>2050804</v>
      </c>
      <c r="B469" s="23" t="s">
        <v>1091</v>
      </c>
      <c r="C469" s="28">
        <v>0</v>
      </c>
    </row>
    <row r="470" ht="16.9" customHeight="1" spans="1:3">
      <c r="A470" s="45">
        <v>2050899</v>
      </c>
      <c r="B470" s="23" t="s">
        <v>1092</v>
      </c>
      <c r="C470" s="28">
        <v>0</v>
      </c>
    </row>
    <row r="471" ht="16.9" customHeight="1" spans="1:3">
      <c r="A471" s="45">
        <v>20509</v>
      </c>
      <c r="B471" s="83" t="s">
        <v>1093</v>
      </c>
      <c r="C471" s="11">
        <f>SUM(C472:C477)</f>
        <v>293</v>
      </c>
    </row>
    <row r="472" ht="16.9" customHeight="1" spans="1:3">
      <c r="A472" s="45">
        <v>2050901</v>
      </c>
      <c r="B472" s="23" t="s">
        <v>1094</v>
      </c>
      <c r="C472" s="28">
        <v>0</v>
      </c>
    </row>
    <row r="473" ht="16.9" customHeight="1" spans="1:3">
      <c r="A473" s="45">
        <v>2050902</v>
      </c>
      <c r="B473" s="23" t="s">
        <v>1095</v>
      </c>
      <c r="C473" s="28">
        <v>0</v>
      </c>
    </row>
    <row r="474" ht="16.9" customHeight="1" spans="1:3">
      <c r="A474" s="45">
        <v>2050903</v>
      </c>
      <c r="B474" s="23" t="s">
        <v>1096</v>
      </c>
      <c r="C474" s="28">
        <v>0</v>
      </c>
    </row>
    <row r="475" ht="16.9" customHeight="1" spans="1:3">
      <c r="A475" s="45">
        <v>2050904</v>
      </c>
      <c r="B475" s="23" t="s">
        <v>1097</v>
      </c>
      <c r="C475" s="28">
        <v>0</v>
      </c>
    </row>
    <row r="476" ht="16.9" customHeight="1" spans="1:3">
      <c r="A476" s="45">
        <v>2050905</v>
      </c>
      <c r="B476" s="23" t="s">
        <v>1098</v>
      </c>
      <c r="C476" s="28">
        <v>0</v>
      </c>
    </row>
    <row r="477" ht="16.9" customHeight="1" spans="1:3">
      <c r="A477" s="45">
        <v>2050999</v>
      </c>
      <c r="B477" s="23" t="s">
        <v>1099</v>
      </c>
      <c r="C477" s="28">
        <v>293</v>
      </c>
    </row>
    <row r="478" ht="16.9" customHeight="1" spans="1:3">
      <c r="A478" s="45">
        <v>20599</v>
      </c>
      <c r="B478" s="83" t="s">
        <v>1100</v>
      </c>
      <c r="C478" s="11">
        <f>C479</f>
        <v>5</v>
      </c>
    </row>
    <row r="479" ht="16.9" customHeight="1" spans="1:3">
      <c r="A479" s="45">
        <v>2059999</v>
      </c>
      <c r="B479" s="23" t="s">
        <v>1101</v>
      </c>
      <c r="C479" s="28">
        <v>5</v>
      </c>
    </row>
    <row r="480" ht="16.9" customHeight="1" spans="1:3">
      <c r="A480" s="45">
        <v>206</v>
      </c>
      <c r="B480" s="83" t="s">
        <v>1102</v>
      </c>
      <c r="C480" s="11">
        <f>SUM(C481,C486,C495,C501,C507,C512,C517,C524,C528,C530)</f>
        <v>51</v>
      </c>
    </row>
    <row r="481" ht="16.9" customHeight="1" spans="1:3">
      <c r="A481" s="45">
        <v>20601</v>
      </c>
      <c r="B481" s="83" t="s">
        <v>1103</v>
      </c>
      <c r="C481" s="11">
        <f>SUM(C482:C485)</f>
        <v>0</v>
      </c>
    </row>
    <row r="482" ht="16.9" customHeight="1" spans="1:3">
      <c r="A482" s="45">
        <v>2060101</v>
      </c>
      <c r="B482" s="23" t="s">
        <v>782</v>
      </c>
      <c r="C482" s="28">
        <v>0</v>
      </c>
    </row>
    <row r="483" ht="16.9" customHeight="1" spans="1:3">
      <c r="A483" s="45">
        <v>2060102</v>
      </c>
      <c r="B483" s="23" t="s">
        <v>783</v>
      </c>
      <c r="C483" s="28">
        <v>0</v>
      </c>
    </row>
    <row r="484" ht="16.9" customHeight="1" spans="1:3">
      <c r="A484" s="45">
        <v>2060103</v>
      </c>
      <c r="B484" s="23" t="s">
        <v>784</v>
      </c>
      <c r="C484" s="28">
        <v>0</v>
      </c>
    </row>
    <row r="485" ht="16.9" customHeight="1" spans="1:3">
      <c r="A485" s="45">
        <v>2060199</v>
      </c>
      <c r="B485" s="23" t="s">
        <v>1104</v>
      </c>
      <c r="C485" s="28">
        <v>0</v>
      </c>
    </row>
    <row r="486" ht="16.9" customHeight="1" spans="1:3">
      <c r="A486" s="45">
        <v>20602</v>
      </c>
      <c r="B486" s="83" t="s">
        <v>1105</v>
      </c>
      <c r="C486" s="11">
        <f>SUM(C487:C494)</f>
        <v>0</v>
      </c>
    </row>
    <row r="487" ht="16.9" customHeight="1" spans="1:3">
      <c r="A487" s="45">
        <v>2060201</v>
      </c>
      <c r="B487" s="23" t="s">
        <v>1106</v>
      </c>
      <c r="C487" s="28">
        <v>0</v>
      </c>
    </row>
    <row r="488" ht="16.9" customHeight="1" spans="1:3">
      <c r="A488" s="45">
        <v>2060202</v>
      </c>
      <c r="B488" s="23" t="s">
        <v>1107</v>
      </c>
      <c r="C488" s="28">
        <v>0</v>
      </c>
    </row>
    <row r="489" ht="16.9" customHeight="1" spans="1:3">
      <c r="A489" s="45">
        <v>2060203</v>
      </c>
      <c r="B489" s="23" t="s">
        <v>1108</v>
      </c>
      <c r="C489" s="28">
        <v>0</v>
      </c>
    </row>
    <row r="490" ht="16.9" customHeight="1" spans="1:3">
      <c r="A490" s="45">
        <v>2060204</v>
      </c>
      <c r="B490" s="23" t="s">
        <v>1109</v>
      </c>
      <c r="C490" s="28">
        <v>0</v>
      </c>
    </row>
    <row r="491" ht="16.9" customHeight="1" spans="1:3">
      <c r="A491" s="45">
        <v>2060205</v>
      </c>
      <c r="B491" s="23" t="s">
        <v>1110</v>
      </c>
      <c r="C491" s="28">
        <v>0</v>
      </c>
    </row>
    <row r="492" ht="16.9" customHeight="1" spans="1:3">
      <c r="A492" s="45">
        <v>2060206</v>
      </c>
      <c r="B492" s="23" t="s">
        <v>1111</v>
      </c>
      <c r="C492" s="28">
        <v>0</v>
      </c>
    </row>
    <row r="493" ht="16.9" customHeight="1" spans="1:3">
      <c r="A493" s="45">
        <v>2060207</v>
      </c>
      <c r="B493" s="23" t="s">
        <v>1112</v>
      </c>
      <c r="C493" s="28">
        <v>0</v>
      </c>
    </row>
    <row r="494" ht="16.9" customHeight="1" spans="1:3">
      <c r="A494" s="45">
        <v>2060299</v>
      </c>
      <c r="B494" s="23" t="s">
        <v>1113</v>
      </c>
      <c r="C494" s="28">
        <v>0</v>
      </c>
    </row>
    <row r="495" ht="16.9" customHeight="1" spans="1:3">
      <c r="A495" s="45">
        <v>20603</v>
      </c>
      <c r="B495" s="83" t="s">
        <v>1114</v>
      </c>
      <c r="C495" s="11">
        <f>SUM(C496:C500)</f>
        <v>0</v>
      </c>
    </row>
    <row r="496" ht="16.9" customHeight="1" spans="1:3">
      <c r="A496" s="45">
        <v>2060301</v>
      </c>
      <c r="B496" s="23" t="s">
        <v>1106</v>
      </c>
      <c r="C496" s="28">
        <v>0</v>
      </c>
    </row>
    <row r="497" ht="16.9" customHeight="1" spans="1:3">
      <c r="A497" s="45">
        <v>2060302</v>
      </c>
      <c r="B497" s="23" t="s">
        <v>1115</v>
      </c>
      <c r="C497" s="28">
        <v>0</v>
      </c>
    </row>
    <row r="498" ht="16.9" customHeight="1" spans="1:3">
      <c r="A498" s="45">
        <v>2060303</v>
      </c>
      <c r="B498" s="23" t="s">
        <v>1116</v>
      </c>
      <c r="C498" s="28">
        <v>0</v>
      </c>
    </row>
    <row r="499" ht="16.9" customHeight="1" spans="1:3">
      <c r="A499" s="45">
        <v>2060304</v>
      </c>
      <c r="B499" s="23" t="s">
        <v>1117</v>
      </c>
      <c r="C499" s="28">
        <v>0</v>
      </c>
    </row>
    <row r="500" ht="16.9" customHeight="1" spans="1:3">
      <c r="A500" s="45">
        <v>2060399</v>
      </c>
      <c r="B500" s="23" t="s">
        <v>1118</v>
      </c>
      <c r="C500" s="28">
        <v>0</v>
      </c>
    </row>
    <row r="501" ht="16.9" customHeight="1" spans="1:3">
      <c r="A501" s="45">
        <v>20604</v>
      </c>
      <c r="B501" s="83" t="s">
        <v>1119</v>
      </c>
      <c r="C501" s="11">
        <f>SUM(C502:C506)</f>
        <v>50</v>
      </c>
    </row>
    <row r="502" ht="16.9" customHeight="1" spans="1:3">
      <c r="A502" s="45">
        <v>2060401</v>
      </c>
      <c r="B502" s="23" t="s">
        <v>1106</v>
      </c>
      <c r="C502" s="28">
        <v>0</v>
      </c>
    </row>
    <row r="503" ht="16.9" customHeight="1" spans="1:3">
      <c r="A503" s="45">
        <v>2060402</v>
      </c>
      <c r="B503" s="23" t="s">
        <v>1120</v>
      </c>
      <c r="C503" s="28">
        <v>50</v>
      </c>
    </row>
    <row r="504" ht="16.9" customHeight="1" spans="1:3">
      <c r="A504" s="45">
        <v>2060403</v>
      </c>
      <c r="B504" s="23" t="s">
        <v>1121</v>
      </c>
      <c r="C504" s="28">
        <v>0</v>
      </c>
    </row>
    <row r="505" ht="16.9" customHeight="1" spans="1:3">
      <c r="A505" s="45">
        <v>2060404</v>
      </c>
      <c r="B505" s="23" t="s">
        <v>1122</v>
      </c>
      <c r="C505" s="28">
        <v>0</v>
      </c>
    </row>
    <row r="506" ht="16.9" customHeight="1" spans="1:3">
      <c r="A506" s="45">
        <v>2060499</v>
      </c>
      <c r="B506" s="23" t="s">
        <v>1123</v>
      </c>
      <c r="C506" s="28">
        <v>0</v>
      </c>
    </row>
    <row r="507" ht="16.9" customHeight="1" spans="1:3">
      <c r="A507" s="45">
        <v>20605</v>
      </c>
      <c r="B507" s="83" t="s">
        <v>1124</v>
      </c>
      <c r="C507" s="11">
        <f>SUM(C508:C511)</f>
        <v>0</v>
      </c>
    </row>
    <row r="508" ht="16.9" customHeight="1" spans="1:3">
      <c r="A508" s="45">
        <v>2060501</v>
      </c>
      <c r="B508" s="23" t="s">
        <v>1106</v>
      </c>
      <c r="C508" s="28">
        <v>0</v>
      </c>
    </row>
    <row r="509" ht="16.9" customHeight="1" spans="1:3">
      <c r="A509" s="45">
        <v>2060502</v>
      </c>
      <c r="B509" s="23" t="s">
        <v>1125</v>
      </c>
      <c r="C509" s="28">
        <v>0</v>
      </c>
    </row>
    <row r="510" ht="16.9" customHeight="1" spans="1:3">
      <c r="A510" s="45">
        <v>2060503</v>
      </c>
      <c r="B510" s="23" t="s">
        <v>1126</v>
      </c>
      <c r="C510" s="28">
        <v>0</v>
      </c>
    </row>
    <row r="511" ht="16.9" customHeight="1" spans="1:3">
      <c r="A511" s="45">
        <v>2060599</v>
      </c>
      <c r="B511" s="23" t="s">
        <v>1127</v>
      </c>
      <c r="C511" s="28">
        <v>0</v>
      </c>
    </row>
    <row r="512" ht="16.9" customHeight="1" spans="1:3">
      <c r="A512" s="45">
        <v>20606</v>
      </c>
      <c r="B512" s="83" t="s">
        <v>1128</v>
      </c>
      <c r="C512" s="11">
        <f>SUM(C513:C516)</f>
        <v>0</v>
      </c>
    </row>
    <row r="513" ht="16.9" customHeight="1" spans="1:3">
      <c r="A513" s="45">
        <v>2060601</v>
      </c>
      <c r="B513" s="23" t="s">
        <v>1129</v>
      </c>
      <c r="C513" s="28">
        <v>0</v>
      </c>
    </row>
    <row r="514" ht="16.9" customHeight="1" spans="1:3">
      <c r="A514" s="45">
        <v>2060602</v>
      </c>
      <c r="B514" s="23" t="s">
        <v>1130</v>
      </c>
      <c r="C514" s="28">
        <v>0</v>
      </c>
    </row>
    <row r="515" ht="16.9" customHeight="1" spans="1:3">
      <c r="A515" s="45">
        <v>2060603</v>
      </c>
      <c r="B515" s="23" t="s">
        <v>1131</v>
      </c>
      <c r="C515" s="28">
        <v>0</v>
      </c>
    </row>
    <row r="516" ht="16.9" customHeight="1" spans="1:3">
      <c r="A516" s="45">
        <v>2060699</v>
      </c>
      <c r="B516" s="23" t="s">
        <v>1132</v>
      </c>
      <c r="C516" s="28">
        <v>0</v>
      </c>
    </row>
    <row r="517" ht="16.9" customHeight="1" spans="1:3">
      <c r="A517" s="45">
        <v>20607</v>
      </c>
      <c r="B517" s="83" t="s">
        <v>1133</v>
      </c>
      <c r="C517" s="11">
        <f>SUM(C518:C523)</f>
        <v>0</v>
      </c>
    </row>
    <row r="518" ht="16.9" customHeight="1" spans="1:3">
      <c r="A518" s="45">
        <v>2060701</v>
      </c>
      <c r="B518" s="23" t="s">
        <v>1106</v>
      </c>
      <c r="C518" s="28">
        <v>0</v>
      </c>
    </row>
    <row r="519" ht="16.9" customHeight="1" spans="1:3">
      <c r="A519" s="45">
        <v>2060702</v>
      </c>
      <c r="B519" s="23" t="s">
        <v>1134</v>
      </c>
      <c r="C519" s="28">
        <v>0</v>
      </c>
    </row>
    <row r="520" ht="16.9" customHeight="1" spans="1:3">
      <c r="A520" s="45">
        <v>2060703</v>
      </c>
      <c r="B520" s="23" t="s">
        <v>1135</v>
      </c>
      <c r="C520" s="28">
        <v>0</v>
      </c>
    </row>
    <row r="521" ht="16.9" customHeight="1" spans="1:3">
      <c r="A521" s="45">
        <v>2060704</v>
      </c>
      <c r="B521" s="23" t="s">
        <v>1136</v>
      </c>
      <c r="C521" s="28">
        <v>0</v>
      </c>
    </row>
    <row r="522" ht="16.9" customHeight="1" spans="1:3">
      <c r="A522" s="45">
        <v>2060705</v>
      </c>
      <c r="B522" s="23" t="s">
        <v>1137</v>
      </c>
      <c r="C522" s="28">
        <v>0</v>
      </c>
    </row>
    <row r="523" ht="16.9" customHeight="1" spans="1:3">
      <c r="A523" s="45">
        <v>2060799</v>
      </c>
      <c r="B523" s="23" t="s">
        <v>1138</v>
      </c>
      <c r="C523" s="28">
        <v>0</v>
      </c>
    </row>
    <row r="524" ht="16.9" customHeight="1" spans="1:3">
      <c r="A524" s="45">
        <v>20608</v>
      </c>
      <c r="B524" s="83" t="s">
        <v>1139</v>
      </c>
      <c r="C524" s="11">
        <f>SUM(C525:C527)</f>
        <v>0</v>
      </c>
    </row>
    <row r="525" ht="16.9" customHeight="1" spans="1:3">
      <c r="A525" s="45">
        <v>2060801</v>
      </c>
      <c r="B525" s="23" t="s">
        <v>1140</v>
      </c>
      <c r="C525" s="28">
        <v>0</v>
      </c>
    </row>
    <row r="526" ht="16.9" customHeight="1" spans="1:3">
      <c r="A526" s="45">
        <v>2060802</v>
      </c>
      <c r="B526" s="23" t="s">
        <v>1141</v>
      </c>
      <c r="C526" s="28">
        <v>0</v>
      </c>
    </row>
    <row r="527" ht="16.9" customHeight="1" spans="1:3">
      <c r="A527" s="45">
        <v>2060899</v>
      </c>
      <c r="B527" s="23" t="s">
        <v>1142</v>
      </c>
      <c r="C527" s="28">
        <v>0</v>
      </c>
    </row>
    <row r="528" ht="16.9" customHeight="1" spans="1:3">
      <c r="A528" s="45">
        <v>20609</v>
      </c>
      <c r="B528" s="83" t="s">
        <v>1143</v>
      </c>
      <c r="C528" s="11">
        <f>C529</f>
        <v>0</v>
      </c>
    </row>
    <row r="529" ht="16.9" customHeight="1" spans="1:3">
      <c r="A529" s="45">
        <v>2060901</v>
      </c>
      <c r="B529" s="23" t="s">
        <v>1144</v>
      </c>
      <c r="C529" s="28">
        <v>0</v>
      </c>
    </row>
    <row r="530" ht="16.9" customHeight="1" spans="1:3">
      <c r="A530" s="45">
        <v>20699</v>
      </c>
      <c r="B530" s="83" t="s">
        <v>1145</v>
      </c>
      <c r="C530" s="11">
        <f>SUM(C531:C534)</f>
        <v>1</v>
      </c>
    </row>
    <row r="531" ht="16.9" customHeight="1" spans="1:3">
      <c r="A531" s="45">
        <v>2069901</v>
      </c>
      <c r="B531" s="23" t="s">
        <v>1146</v>
      </c>
      <c r="C531" s="28">
        <v>1</v>
      </c>
    </row>
    <row r="532" ht="16.9" customHeight="1" spans="1:3">
      <c r="A532" s="45">
        <v>2069902</v>
      </c>
      <c r="B532" s="23" t="s">
        <v>1147</v>
      </c>
      <c r="C532" s="28">
        <v>0</v>
      </c>
    </row>
    <row r="533" ht="16.9" customHeight="1" spans="1:3">
      <c r="A533" s="45">
        <v>2069903</v>
      </c>
      <c r="B533" s="23" t="s">
        <v>1148</v>
      </c>
      <c r="C533" s="28">
        <v>0</v>
      </c>
    </row>
    <row r="534" ht="16.9" customHeight="1" spans="1:3">
      <c r="A534" s="45">
        <v>2069999</v>
      </c>
      <c r="B534" s="23" t="s">
        <v>1149</v>
      </c>
      <c r="C534" s="28">
        <v>0</v>
      </c>
    </row>
    <row r="535" ht="16.9" customHeight="1" spans="1:3">
      <c r="A535" s="45">
        <v>207</v>
      </c>
      <c r="B535" s="83" t="s">
        <v>1150</v>
      </c>
      <c r="C535" s="11">
        <f>SUM(C536,C550,C558,C569,C577,C586)</f>
        <v>173</v>
      </c>
    </row>
    <row r="536" ht="16.9" customHeight="1" spans="1:3">
      <c r="A536" s="45">
        <v>20701</v>
      </c>
      <c r="B536" s="83" t="s">
        <v>1151</v>
      </c>
      <c r="C536" s="11">
        <f>SUM(C537:C549)</f>
        <v>2</v>
      </c>
    </row>
    <row r="537" ht="16.9" customHeight="1" spans="1:3">
      <c r="A537" s="45">
        <v>2070101</v>
      </c>
      <c r="B537" s="23" t="s">
        <v>782</v>
      </c>
      <c r="C537" s="28">
        <v>0</v>
      </c>
    </row>
    <row r="538" ht="16.9" customHeight="1" spans="1:3">
      <c r="A538" s="45">
        <v>2070102</v>
      </c>
      <c r="B538" s="23" t="s">
        <v>783</v>
      </c>
      <c r="C538" s="28">
        <v>0</v>
      </c>
    </row>
    <row r="539" ht="16.9" customHeight="1" spans="1:3">
      <c r="A539" s="45">
        <v>2070103</v>
      </c>
      <c r="B539" s="23" t="s">
        <v>784</v>
      </c>
      <c r="C539" s="28">
        <v>0</v>
      </c>
    </row>
    <row r="540" ht="16.9" customHeight="1" spans="1:3">
      <c r="A540" s="45">
        <v>2070104</v>
      </c>
      <c r="B540" s="23" t="s">
        <v>1152</v>
      </c>
      <c r="C540" s="28">
        <v>0</v>
      </c>
    </row>
    <row r="541" ht="16.9" customHeight="1" spans="1:3">
      <c r="A541" s="45">
        <v>2070105</v>
      </c>
      <c r="B541" s="23" t="s">
        <v>1153</v>
      </c>
      <c r="C541" s="28">
        <v>0</v>
      </c>
    </row>
    <row r="542" ht="16.9" customHeight="1" spans="1:3">
      <c r="A542" s="45">
        <v>2070106</v>
      </c>
      <c r="B542" s="23" t="s">
        <v>1154</v>
      </c>
      <c r="C542" s="28">
        <v>0</v>
      </c>
    </row>
    <row r="543" ht="16.9" customHeight="1" spans="1:3">
      <c r="A543" s="45">
        <v>2070107</v>
      </c>
      <c r="B543" s="23" t="s">
        <v>1155</v>
      </c>
      <c r="C543" s="28">
        <v>0</v>
      </c>
    </row>
    <row r="544" ht="16.9" customHeight="1" spans="1:3">
      <c r="A544" s="45">
        <v>2070108</v>
      </c>
      <c r="B544" s="23" t="s">
        <v>1156</v>
      </c>
      <c r="C544" s="28">
        <v>0</v>
      </c>
    </row>
    <row r="545" ht="16.9" customHeight="1" spans="1:3">
      <c r="A545" s="45">
        <v>2070109</v>
      </c>
      <c r="B545" s="23" t="s">
        <v>1157</v>
      </c>
      <c r="C545" s="28">
        <v>2</v>
      </c>
    </row>
    <row r="546" ht="16.9" customHeight="1" spans="1:3">
      <c r="A546" s="45">
        <v>2070110</v>
      </c>
      <c r="B546" s="23" t="s">
        <v>1158</v>
      </c>
      <c r="C546" s="28">
        <v>0</v>
      </c>
    </row>
    <row r="547" ht="16.9" customHeight="1" spans="1:3">
      <c r="A547" s="45">
        <v>2070111</v>
      </c>
      <c r="B547" s="23" t="s">
        <v>1159</v>
      </c>
      <c r="C547" s="28">
        <v>0</v>
      </c>
    </row>
    <row r="548" ht="16.9" customHeight="1" spans="1:3">
      <c r="A548" s="45">
        <v>2070112</v>
      </c>
      <c r="B548" s="23" t="s">
        <v>1160</v>
      </c>
      <c r="C548" s="28">
        <v>0</v>
      </c>
    </row>
    <row r="549" ht="16.9" customHeight="1" spans="1:3">
      <c r="A549" s="45">
        <v>2070199</v>
      </c>
      <c r="B549" s="23" t="s">
        <v>1161</v>
      </c>
      <c r="C549" s="28">
        <v>0</v>
      </c>
    </row>
    <row r="550" ht="16.9" customHeight="1" spans="1:3">
      <c r="A550" s="45">
        <v>20702</v>
      </c>
      <c r="B550" s="83" t="s">
        <v>1162</v>
      </c>
      <c r="C550" s="11">
        <f>SUM(C551:C557)</f>
        <v>0</v>
      </c>
    </row>
    <row r="551" ht="16.9" customHeight="1" spans="1:3">
      <c r="A551" s="45">
        <v>2070201</v>
      </c>
      <c r="B551" s="23" t="s">
        <v>782</v>
      </c>
      <c r="C551" s="28">
        <v>0</v>
      </c>
    </row>
    <row r="552" ht="16.9" customHeight="1" spans="1:3">
      <c r="A552" s="45">
        <v>2070202</v>
      </c>
      <c r="B552" s="23" t="s">
        <v>783</v>
      </c>
      <c r="C552" s="28">
        <v>0</v>
      </c>
    </row>
    <row r="553" ht="16.9" customHeight="1" spans="1:3">
      <c r="A553" s="45">
        <v>2070203</v>
      </c>
      <c r="B553" s="23" t="s">
        <v>784</v>
      </c>
      <c r="C553" s="28">
        <v>0</v>
      </c>
    </row>
    <row r="554" ht="16.9" customHeight="1" spans="1:3">
      <c r="A554" s="45">
        <v>2070204</v>
      </c>
      <c r="B554" s="23" t="s">
        <v>1163</v>
      </c>
      <c r="C554" s="28">
        <v>0</v>
      </c>
    </row>
    <row r="555" ht="16.9" customHeight="1" spans="1:3">
      <c r="A555" s="45">
        <v>2070205</v>
      </c>
      <c r="B555" s="23" t="s">
        <v>1164</v>
      </c>
      <c r="C555" s="28">
        <v>0</v>
      </c>
    </row>
    <row r="556" ht="16.9" customHeight="1" spans="1:3">
      <c r="A556" s="45">
        <v>2070206</v>
      </c>
      <c r="B556" s="23" t="s">
        <v>1165</v>
      </c>
      <c r="C556" s="28">
        <v>0</v>
      </c>
    </row>
    <row r="557" ht="16.9" customHeight="1" spans="1:3">
      <c r="A557" s="45">
        <v>2070299</v>
      </c>
      <c r="B557" s="23" t="s">
        <v>1166</v>
      </c>
      <c r="C557" s="28">
        <v>0</v>
      </c>
    </row>
    <row r="558" ht="16.9" customHeight="1" spans="1:3">
      <c r="A558" s="45">
        <v>20703</v>
      </c>
      <c r="B558" s="83" t="s">
        <v>1167</v>
      </c>
      <c r="C558" s="11">
        <f>SUM(C559:C568)</f>
        <v>0</v>
      </c>
    </row>
    <row r="559" ht="16.9" customHeight="1" spans="1:3">
      <c r="A559" s="45">
        <v>2070301</v>
      </c>
      <c r="B559" s="23" t="s">
        <v>782</v>
      </c>
      <c r="C559" s="28">
        <v>0</v>
      </c>
    </row>
    <row r="560" ht="16.9" customHeight="1" spans="1:3">
      <c r="A560" s="45">
        <v>2070302</v>
      </c>
      <c r="B560" s="23" t="s">
        <v>783</v>
      </c>
      <c r="C560" s="28">
        <v>0</v>
      </c>
    </row>
    <row r="561" ht="16.9" customHeight="1" spans="1:3">
      <c r="A561" s="45">
        <v>2070303</v>
      </c>
      <c r="B561" s="23" t="s">
        <v>784</v>
      </c>
      <c r="C561" s="28">
        <v>0</v>
      </c>
    </row>
    <row r="562" ht="16.9" customHeight="1" spans="1:3">
      <c r="A562" s="45">
        <v>2070304</v>
      </c>
      <c r="B562" s="23" t="s">
        <v>1168</v>
      </c>
      <c r="C562" s="28">
        <v>0</v>
      </c>
    </row>
    <row r="563" ht="16.9" customHeight="1" spans="1:3">
      <c r="A563" s="45">
        <v>2070305</v>
      </c>
      <c r="B563" s="23" t="s">
        <v>1169</v>
      </c>
      <c r="C563" s="28">
        <v>0</v>
      </c>
    </row>
    <row r="564" ht="16.9" customHeight="1" spans="1:3">
      <c r="A564" s="45">
        <v>2070306</v>
      </c>
      <c r="B564" s="23" t="s">
        <v>1170</v>
      </c>
      <c r="C564" s="28">
        <v>0</v>
      </c>
    </row>
    <row r="565" ht="16.9" customHeight="1" spans="1:3">
      <c r="A565" s="45">
        <v>2070307</v>
      </c>
      <c r="B565" s="23" t="s">
        <v>1171</v>
      </c>
      <c r="C565" s="28">
        <v>0</v>
      </c>
    </row>
    <row r="566" ht="16.9" customHeight="1" spans="1:3">
      <c r="A566" s="45">
        <v>2070308</v>
      </c>
      <c r="B566" s="23" t="s">
        <v>1172</v>
      </c>
      <c r="C566" s="28">
        <v>0</v>
      </c>
    </row>
    <row r="567" ht="16.9" customHeight="1" spans="1:3">
      <c r="A567" s="45">
        <v>2070309</v>
      </c>
      <c r="B567" s="23" t="s">
        <v>1173</v>
      </c>
      <c r="C567" s="28">
        <v>0</v>
      </c>
    </row>
    <row r="568" ht="16.9" customHeight="1" spans="1:3">
      <c r="A568" s="45">
        <v>2070399</v>
      </c>
      <c r="B568" s="23" t="s">
        <v>1174</v>
      </c>
      <c r="C568" s="28">
        <v>0</v>
      </c>
    </row>
    <row r="569" ht="16.9" customHeight="1" spans="1:3">
      <c r="A569" s="45">
        <v>20704</v>
      </c>
      <c r="B569" s="83" t="s">
        <v>1175</v>
      </c>
      <c r="C569" s="11">
        <f>SUM(C570:C576)</f>
        <v>0</v>
      </c>
    </row>
    <row r="570" ht="16.9" customHeight="1" spans="1:3">
      <c r="A570" s="45">
        <v>2070401</v>
      </c>
      <c r="B570" s="23" t="s">
        <v>782</v>
      </c>
      <c r="C570" s="28">
        <v>0</v>
      </c>
    </row>
    <row r="571" ht="16.9" customHeight="1" spans="1:3">
      <c r="A571" s="45">
        <v>2070402</v>
      </c>
      <c r="B571" s="23" t="s">
        <v>783</v>
      </c>
      <c r="C571" s="28">
        <v>0</v>
      </c>
    </row>
    <row r="572" ht="16.9" customHeight="1" spans="1:3">
      <c r="A572" s="45">
        <v>2070403</v>
      </c>
      <c r="B572" s="23" t="s">
        <v>784</v>
      </c>
      <c r="C572" s="28">
        <v>0</v>
      </c>
    </row>
    <row r="573" ht="16.9" customHeight="1" spans="1:3">
      <c r="A573" s="45">
        <v>2070404</v>
      </c>
      <c r="B573" s="23" t="s">
        <v>1176</v>
      </c>
      <c r="C573" s="28">
        <v>0</v>
      </c>
    </row>
    <row r="574" ht="16.9" customHeight="1" spans="1:3">
      <c r="A574" s="45">
        <v>2070405</v>
      </c>
      <c r="B574" s="23" t="s">
        <v>1177</v>
      </c>
      <c r="C574" s="28">
        <v>0</v>
      </c>
    </row>
    <row r="575" ht="16.9" customHeight="1" spans="1:3">
      <c r="A575" s="45">
        <v>2070406</v>
      </c>
      <c r="B575" s="23" t="s">
        <v>1178</v>
      </c>
      <c r="C575" s="28">
        <v>0</v>
      </c>
    </row>
    <row r="576" ht="16.9" customHeight="1" spans="1:3">
      <c r="A576" s="45">
        <v>2070499</v>
      </c>
      <c r="B576" s="23" t="s">
        <v>1179</v>
      </c>
      <c r="C576" s="28">
        <v>0</v>
      </c>
    </row>
    <row r="577" ht="16.9" customHeight="1" spans="1:3">
      <c r="A577" s="45">
        <v>20705</v>
      </c>
      <c r="B577" s="83" t="s">
        <v>1180</v>
      </c>
      <c r="C577" s="11">
        <f>SUM(C578:C585)</f>
        <v>0</v>
      </c>
    </row>
    <row r="578" ht="16.9" customHeight="1" spans="1:3">
      <c r="A578" s="45">
        <v>2070501</v>
      </c>
      <c r="B578" s="23" t="s">
        <v>782</v>
      </c>
      <c r="C578" s="28">
        <v>0</v>
      </c>
    </row>
    <row r="579" ht="16.9" customHeight="1" spans="1:3">
      <c r="A579" s="45">
        <v>2070502</v>
      </c>
      <c r="B579" s="23" t="s">
        <v>783</v>
      </c>
      <c r="C579" s="28">
        <v>0</v>
      </c>
    </row>
    <row r="580" ht="16.9" customHeight="1" spans="1:3">
      <c r="A580" s="45">
        <v>2070503</v>
      </c>
      <c r="B580" s="23" t="s">
        <v>784</v>
      </c>
      <c r="C580" s="28">
        <v>0</v>
      </c>
    </row>
    <row r="581" ht="16.9" customHeight="1" spans="1:3">
      <c r="A581" s="45">
        <v>2070504</v>
      </c>
      <c r="B581" s="23" t="s">
        <v>1181</v>
      </c>
      <c r="C581" s="28">
        <v>0</v>
      </c>
    </row>
    <row r="582" ht="16.9" customHeight="1" spans="1:3">
      <c r="A582" s="45">
        <v>2070505</v>
      </c>
      <c r="B582" s="23" t="s">
        <v>1182</v>
      </c>
      <c r="C582" s="28">
        <v>0</v>
      </c>
    </row>
    <row r="583" ht="16.9" customHeight="1" spans="1:3">
      <c r="A583" s="45">
        <v>2070506</v>
      </c>
      <c r="B583" s="23" t="s">
        <v>1183</v>
      </c>
      <c r="C583" s="28">
        <v>0</v>
      </c>
    </row>
    <row r="584" ht="16.9" customHeight="1" spans="1:3">
      <c r="A584" s="45">
        <v>2070507</v>
      </c>
      <c r="B584" s="23" t="s">
        <v>1184</v>
      </c>
      <c r="C584" s="28">
        <v>0</v>
      </c>
    </row>
    <row r="585" ht="16.9" customHeight="1" spans="1:3">
      <c r="A585" s="45">
        <v>2070599</v>
      </c>
      <c r="B585" s="23" t="s">
        <v>1185</v>
      </c>
      <c r="C585" s="28">
        <v>0</v>
      </c>
    </row>
    <row r="586" ht="16.9" customHeight="1" spans="1:3">
      <c r="A586" s="45">
        <v>20799</v>
      </c>
      <c r="B586" s="83" t="s">
        <v>1186</v>
      </c>
      <c r="C586" s="11">
        <f>SUM(C587:C589)</f>
        <v>171</v>
      </c>
    </row>
    <row r="587" ht="16.9" customHeight="1" spans="1:3">
      <c r="A587" s="45">
        <v>2079902</v>
      </c>
      <c r="B587" s="23" t="s">
        <v>1187</v>
      </c>
      <c r="C587" s="28">
        <v>0</v>
      </c>
    </row>
    <row r="588" ht="16.9" customHeight="1" spans="1:3">
      <c r="A588" s="45">
        <v>2079903</v>
      </c>
      <c r="B588" s="23" t="s">
        <v>1188</v>
      </c>
      <c r="C588" s="28">
        <v>0</v>
      </c>
    </row>
    <row r="589" ht="16.9" customHeight="1" spans="1:3">
      <c r="A589" s="45">
        <v>2079999</v>
      </c>
      <c r="B589" s="23" t="s">
        <v>1189</v>
      </c>
      <c r="C589" s="28">
        <v>171</v>
      </c>
    </row>
    <row r="590" ht="16.9" customHeight="1" spans="1:3">
      <c r="A590" s="45">
        <v>208</v>
      </c>
      <c r="B590" s="83" t="s">
        <v>1190</v>
      </c>
      <c r="C590" s="11">
        <f>SUM(C591,C605,C616,C624,C626,C632,C636,C650,C658,C664,C671,C679,C684,C689,C692,C695,C698,C701,C704)</f>
        <v>5594</v>
      </c>
    </row>
    <row r="591" ht="16.9" customHeight="1" spans="1:3">
      <c r="A591" s="45">
        <v>20801</v>
      </c>
      <c r="B591" s="83" t="s">
        <v>1191</v>
      </c>
      <c r="C591" s="11">
        <f>SUM(C592:C604)</f>
        <v>174</v>
      </c>
    </row>
    <row r="592" ht="16.9" customHeight="1" spans="1:3">
      <c r="A592" s="45">
        <v>2080101</v>
      </c>
      <c r="B592" s="23" t="s">
        <v>782</v>
      </c>
      <c r="C592" s="28">
        <v>164</v>
      </c>
    </row>
    <row r="593" ht="16.9" customHeight="1" spans="1:3">
      <c r="A593" s="45">
        <v>2080102</v>
      </c>
      <c r="B593" s="23" t="s">
        <v>783</v>
      </c>
      <c r="C593" s="28">
        <v>0</v>
      </c>
    </row>
    <row r="594" ht="16.9" customHeight="1" spans="1:3">
      <c r="A594" s="45">
        <v>2080103</v>
      </c>
      <c r="B594" s="23" t="s">
        <v>784</v>
      </c>
      <c r="C594" s="28">
        <v>0</v>
      </c>
    </row>
    <row r="595" ht="16.9" customHeight="1" spans="1:3">
      <c r="A595" s="45">
        <v>2080104</v>
      </c>
      <c r="B595" s="23" t="s">
        <v>1192</v>
      </c>
      <c r="C595" s="28">
        <v>0</v>
      </c>
    </row>
    <row r="596" ht="16.9" customHeight="1" spans="1:3">
      <c r="A596" s="45">
        <v>2080105</v>
      </c>
      <c r="B596" s="23" t="s">
        <v>1193</v>
      </c>
      <c r="C596" s="28">
        <v>0</v>
      </c>
    </row>
    <row r="597" ht="16.9" customHeight="1" spans="1:3">
      <c r="A597" s="45">
        <v>2080106</v>
      </c>
      <c r="B597" s="23" t="s">
        <v>1194</v>
      </c>
      <c r="C597" s="28">
        <v>0</v>
      </c>
    </row>
    <row r="598" ht="16.9" customHeight="1" spans="1:3">
      <c r="A598" s="45">
        <v>2080107</v>
      </c>
      <c r="B598" s="23" t="s">
        <v>1195</v>
      </c>
      <c r="C598" s="28">
        <v>0</v>
      </c>
    </row>
    <row r="599" ht="16.9" customHeight="1" spans="1:3">
      <c r="A599" s="45">
        <v>2080108</v>
      </c>
      <c r="B599" s="23" t="s">
        <v>825</v>
      </c>
      <c r="C599" s="28">
        <v>0</v>
      </c>
    </row>
    <row r="600" ht="16.9" customHeight="1" spans="1:3">
      <c r="A600" s="45">
        <v>2080109</v>
      </c>
      <c r="B600" s="23" t="s">
        <v>1196</v>
      </c>
      <c r="C600" s="28">
        <v>10</v>
      </c>
    </row>
    <row r="601" ht="16.9" customHeight="1" spans="1:3">
      <c r="A601" s="45">
        <v>2080110</v>
      </c>
      <c r="B601" s="23" t="s">
        <v>1197</v>
      </c>
      <c r="C601" s="28">
        <v>0</v>
      </c>
    </row>
    <row r="602" ht="16.9" customHeight="1" spans="1:3">
      <c r="A602" s="45">
        <v>2080111</v>
      </c>
      <c r="B602" s="23" t="s">
        <v>1198</v>
      </c>
      <c r="C602" s="28">
        <v>0</v>
      </c>
    </row>
    <row r="603" ht="16.9" customHeight="1" spans="1:3">
      <c r="A603" s="45">
        <v>2080112</v>
      </c>
      <c r="B603" s="23" t="s">
        <v>1199</v>
      </c>
      <c r="C603" s="28">
        <v>0</v>
      </c>
    </row>
    <row r="604" ht="16.9" customHeight="1" spans="1:3">
      <c r="A604" s="45">
        <v>2080199</v>
      </c>
      <c r="B604" s="23" t="s">
        <v>1200</v>
      </c>
      <c r="C604" s="28">
        <v>0</v>
      </c>
    </row>
    <row r="605" ht="16.9" customHeight="1" spans="1:3">
      <c r="A605" s="45">
        <v>20802</v>
      </c>
      <c r="B605" s="83" t="s">
        <v>1201</v>
      </c>
      <c r="C605" s="11">
        <f>SUM(C606:C615)</f>
        <v>72</v>
      </c>
    </row>
    <row r="606" ht="16.9" customHeight="1" spans="1:3">
      <c r="A606" s="45">
        <v>2080201</v>
      </c>
      <c r="B606" s="23" t="s">
        <v>782</v>
      </c>
      <c r="C606" s="28">
        <v>72</v>
      </c>
    </row>
    <row r="607" ht="16.9" customHeight="1" spans="1:3">
      <c r="A607" s="45">
        <v>2080202</v>
      </c>
      <c r="B607" s="23" t="s">
        <v>783</v>
      </c>
      <c r="C607" s="28">
        <v>0</v>
      </c>
    </row>
    <row r="608" ht="16.9" customHeight="1" spans="1:3">
      <c r="A608" s="45">
        <v>2080203</v>
      </c>
      <c r="B608" s="23" t="s">
        <v>784</v>
      </c>
      <c r="C608" s="28">
        <v>0</v>
      </c>
    </row>
    <row r="609" ht="16.9" customHeight="1" spans="1:3">
      <c r="A609" s="45">
        <v>2080204</v>
      </c>
      <c r="B609" s="23" t="s">
        <v>1202</v>
      </c>
      <c r="C609" s="28">
        <v>0</v>
      </c>
    </row>
    <row r="610" ht="16.9" customHeight="1" spans="1:3">
      <c r="A610" s="45">
        <v>2080205</v>
      </c>
      <c r="B610" s="23" t="s">
        <v>1203</v>
      </c>
      <c r="C610" s="28">
        <v>0</v>
      </c>
    </row>
    <row r="611" ht="16.9" customHeight="1" spans="1:3">
      <c r="A611" s="45">
        <v>2080206</v>
      </c>
      <c r="B611" s="23" t="s">
        <v>1204</v>
      </c>
      <c r="C611" s="28">
        <v>0</v>
      </c>
    </row>
    <row r="612" ht="16.9" customHeight="1" spans="1:3">
      <c r="A612" s="45">
        <v>2080207</v>
      </c>
      <c r="B612" s="23" t="s">
        <v>1205</v>
      </c>
      <c r="C612" s="28">
        <v>0</v>
      </c>
    </row>
    <row r="613" ht="16.9" customHeight="1" spans="1:3">
      <c r="A613" s="45">
        <v>2080208</v>
      </c>
      <c r="B613" s="23" t="s">
        <v>1206</v>
      </c>
      <c r="C613" s="28">
        <v>0</v>
      </c>
    </row>
    <row r="614" ht="16.9" customHeight="1" spans="1:3">
      <c r="A614" s="45">
        <v>2080209</v>
      </c>
      <c r="B614" s="23" t="s">
        <v>1207</v>
      </c>
      <c r="C614" s="28">
        <v>0</v>
      </c>
    </row>
    <row r="615" ht="16.9" customHeight="1" spans="1:3">
      <c r="A615" s="45">
        <v>2080299</v>
      </c>
      <c r="B615" s="23" t="s">
        <v>1208</v>
      </c>
      <c r="C615" s="28">
        <v>0</v>
      </c>
    </row>
    <row r="616" ht="16.9" customHeight="1" spans="1:3">
      <c r="A616" s="45">
        <v>20803</v>
      </c>
      <c r="B616" s="83" t="s">
        <v>1209</v>
      </c>
      <c r="C616" s="11">
        <f>SUM(C617:C623)</f>
        <v>2424</v>
      </c>
    </row>
    <row r="617" ht="16.9" customHeight="1" spans="1:3">
      <c r="A617" s="45">
        <v>2080301</v>
      </c>
      <c r="B617" s="23" t="s">
        <v>1210</v>
      </c>
      <c r="C617" s="28">
        <v>300</v>
      </c>
    </row>
    <row r="618" ht="16.9" customHeight="1" spans="1:3">
      <c r="A618" s="45">
        <v>2080302</v>
      </c>
      <c r="B618" s="23" t="s">
        <v>1211</v>
      </c>
      <c r="C618" s="28">
        <v>0</v>
      </c>
    </row>
    <row r="619" ht="16.9" customHeight="1" spans="1:3">
      <c r="A619" s="45">
        <v>2080303</v>
      </c>
      <c r="B619" s="23" t="s">
        <v>1212</v>
      </c>
      <c r="C619" s="28">
        <v>0</v>
      </c>
    </row>
    <row r="620" ht="16.9" customHeight="1" spans="1:3">
      <c r="A620" s="45">
        <v>2080304</v>
      </c>
      <c r="B620" s="23" t="s">
        <v>1213</v>
      </c>
      <c r="C620" s="28">
        <v>0</v>
      </c>
    </row>
    <row r="621" ht="16.9" customHeight="1" spans="1:3">
      <c r="A621" s="45">
        <v>2080305</v>
      </c>
      <c r="B621" s="23" t="s">
        <v>1214</v>
      </c>
      <c r="C621" s="28">
        <v>0</v>
      </c>
    </row>
    <row r="622" ht="16.9" customHeight="1" spans="1:3">
      <c r="A622" s="45">
        <v>2080308</v>
      </c>
      <c r="B622" s="23" t="s">
        <v>1215</v>
      </c>
      <c r="C622" s="28">
        <v>424</v>
      </c>
    </row>
    <row r="623" ht="16.9" customHeight="1" spans="1:3">
      <c r="A623" s="45">
        <v>2080399</v>
      </c>
      <c r="B623" s="23" t="s">
        <v>1216</v>
      </c>
      <c r="C623" s="28">
        <v>1700</v>
      </c>
    </row>
    <row r="624" ht="16.9" customHeight="1" spans="1:3">
      <c r="A624" s="45">
        <v>20804</v>
      </c>
      <c r="B624" s="83" t="s">
        <v>1217</v>
      </c>
      <c r="C624" s="11">
        <f>C625</f>
        <v>0</v>
      </c>
    </row>
    <row r="625" ht="16.9" customHeight="1" spans="1:3">
      <c r="A625" s="45">
        <v>2080402</v>
      </c>
      <c r="B625" s="23" t="s">
        <v>1218</v>
      </c>
      <c r="C625" s="28">
        <v>0</v>
      </c>
    </row>
    <row r="626" ht="16.9" customHeight="1" spans="1:3">
      <c r="A626" s="45">
        <v>20805</v>
      </c>
      <c r="B626" s="83" t="s">
        <v>1219</v>
      </c>
      <c r="C626" s="11">
        <f>SUM(C627:C631)</f>
        <v>914</v>
      </c>
    </row>
    <row r="627" ht="16.9" customHeight="1" spans="1:3">
      <c r="A627" s="45">
        <v>2080501</v>
      </c>
      <c r="B627" s="23" t="s">
        <v>1220</v>
      </c>
      <c r="C627" s="28">
        <v>0</v>
      </c>
    </row>
    <row r="628" ht="16.9" customHeight="1" spans="1:3">
      <c r="A628" s="45">
        <v>2080502</v>
      </c>
      <c r="B628" s="23" t="s">
        <v>1221</v>
      </c>
      <c r="C628" s="28">
        <v>0</v>
      </c>
    </row>
    <row r="629" ht="16.9" customHeight="1" spans="1:3">
      <c r="A629" s="45">
        <v>2080503</v>
      </c>
      <c r="B629" s="23" t="s">
        <v>1222</v>
      </c>
      <c r="C629" s="28">
        <v>0</v>
      </c>
    </row>
    <row r="630" ht="16.9" customHeight="1" spans="1:3">
      <c r="A630" s="45">
        <v>2080504</v>
      </c>
      <c r="B630" s="23" t="s">
        <v>1223</v>
      </c>
      <c r="C630" s="28">
        <v>0</v>
      </c>
    </row>
    <row r="631" ht="16.9" customHeight="1" spans="1:3">
      <c r="A631" s="45">
        <v>2080599</v>
      </c>
      <c r="B631" s="23" t="s">
        <v>1224</v>
      </c>
      <c r="C631" s="28">
        <v>914</v>
      </c>
    </row>
    <row r="632" ht="16.9" customHeight="1" spans="1:3">
      <c r="A632" s="45">
        <v>20806</v>
      </c>
      <c r="B632" s="83" t="s">
        <v>1225</v>
      </c>
      <c r="C632" s="11">
        <f>SUM(C633:C635)</f>
        <v>0</v>
      </c>
    </row>
    <row r="633" ht="16.9" customHeight="1" spans="1:3">
      <c r="A633" s="45">
        <v>2080601</v>
      </c>
      <c r="B633" s="23" t="s">
        <v>1226</v>
      </c>
      <c r="C633" s="28">
        <v>0</v>
      </c>
    </row>
    <row r="634" ht="16.9" customHeight="1" spans="1:3">
      <c r="A634" s="45">
        <v>2080602</v>
      </c>
      <c r="B634" s="23" t="s">
        <v>1227</v>
      </c>
      <c r="C634" s="28">
        <v>0</v>
      </c>
    </row>
    <row r="635" ht="16.9" customHeight="1" spans="1:3">
      <c r="A635" s="45">
        <v>2080699</v>
      </c>
      <c r="B635" s="23" t="s">
        <v>1228</v>
      </c>
      <c r="C635" s="28">
        <v>0</v>
      </c>
    </row>
    <row r="636" ht="16.9" customHeight="1" spans="1:3">
      <c r="A636" s="45">
        <v>20807</v>
      </c>
      <c r="B636" s="83" t="s">
        <v>1229</v>
      </c>
      <c r="C636" s="11">
        <f>SUM(C637:C649)</f>
        <v>256</v>
      </c>
    </row>
    <row r="637" ht="16.9" customHeight="1" spans="1:3">
      <c r="A637" s="45">
        <v>2080701</v>
      </c>
      <c r="B637" s="23" t="s">
        <v>1230</v>
      </c>
      <c r="C637" s="28">
        <v>0</v>
      </c>
    </row>
    <row r="638" ht="16.9" customHeight="1" spans="1:3">
      <c r="A638" s="45">
        <v>2080702</v>
      </c>
      <c r="B638" s="23" t="s">
        <v>1231</v>
      </c>
      <c r="C638" s="28">
        <v>0</v>
      </c>
    </row>
    <row r="639" ht="16.9" customHeight="1" spans="1:3">
      <c r="A639" s="45">
        <v>2080703</v>
      </c>
      <c r="B639" s="23" t="s">
        <v>1232</v>
      </c>
      <c r="C639" s="28">
        <v>0</v>
      </c>
    </row>
    <row r="640" ht="16.9" customHeight="1" spans="1:3">
      <c r="A640" s="45">
        <v>2080704</v>
      </c>
      <c r="B640" s="23" t="s">
        <v>1233</v>
      </c>
      <c r="C640" s="28">
        <v>0</v>
      </c>
    </row>
    <row r="641" ht="16.9" customHeight="1" spans="1:3">
      <c r="A641" s="45">
        <v>2080705</v>
      </c>
      <c r="B641" s="23" t="s">
        <v>1234</v>
      </c>
      <c r="C641" s="28">
        <v>0</v>
      </c>
    </row>
    <row r="642" ht="16.9" customHeight="1" spans="1:3">
      <c r="A642" s="45">
        <v>2080706</v>
      </c>
      <c r="B642" s="23" t="s">
        <v>1235</v>
      </c>
      <c r="C642" s="28">
        <v>0</v>
      </c>
    </row>
    <row r="643" ht="16.9" customHeight="1" spans="1:3">
      <c r="A643" s="45">
        <v>2080707</v>
      </c>
      <c r="B643" s="23" t="s">
        <v>1236</v>
      </c>
      <c r="C643" s="28">
        <v>0</v>
      </c>
    </row>
    <row r="644" ht="16.9" customHeight="1" spans="1:3">
      <c r="A644" s="45">
        <v>2080709</v>
      </c>
      <c r="B644" s="23" t="s">
        <v>1237</v>
      </c>
      <c r="C644" s="28">
        <v>0</v>
      </c>
    </row>
    <row r="645" ht="16.9" customHeight="1" spans="1:3">
      <c r="A645" s="45">
        <v>2080710</v>
      </c>
      <c r="B645" s="23" t="s">
        <v>1238</v>
      </c>
      <c r="C645" s="28">
        <v>0</v>
      </c>
    </row>
    <row r="646" ht="16.9" customHeight="1" spans="1:3">
      <c r="A646" s="45">
        <v>2080711</v>
      </c>
      <c r="B646" s="23" t="s">
        <v>1239</v>
      </c>
      <c r="C646" s="28">
        <v>0</v>
      </c>
    </row>
    <row r="647" ht="16.9" customHeight="1" spans="1:3">
      <c r="A647" s="45">
        <v>2080712</v>
      </c>
      <c r="B647" s="23" t="s">
        <v>1240</v>
      </c>
      <c r="C647" s="28">
        <v>0</v>
      </c>
    </row>
    <row r="648" ht="16.9" customHeight="1" spans="1:3">
      <c r="A648" s="45">
        <v>2080713</v>
      </c>
      <c r="B648" s="23" t="s">
        <v>1241</v>
      </c>
      <c r="C648" s="28">
        <v>0</v>
      </c>
    </row>
    <row r="649" ht="16.9" customHeight="1" spans="1:3">
      <c r="A649" s="45">
        <v>2080799</v>
      </c>
      <c r="B649" s="23" t="s">
        <v>1242</v>
      </c>
      <c r="C649" s="28">
        <v>256</v>
      </c>
    </row>
    <row r="650" ht="16.9" customHeight="1" spans="1:3">
      <c r="A650" s="45">
        <v>20808</v>
      </c>
      <c r="B650" s="83" t="s">
        <v>1243</v>
      </c>
      <c r="C650" s="11">
        <f>SUM(C651:C657)</f>
        <v>125</v>
      </c>
    </row>
    <row r="651" ht="16.9" customHeight="1" spans="1:3">
      <c r="A651" s="45">
        <v>2080801</v>
      </c>
      <c r="B651" s="23" t="s">
        <v>1244</v>
      </c>
      <c r="C651" s="28">
        <v>4</v>
      </c>
    </row>
    <row r="652" ht="16.9" customHeight="1" spans="1:3">
      <c r="A652" s="45">
        <v>2080802</v>
      </c>
      <c r="B652" s="23" t="s">
        <v>1245</v>
      </c>
      <c r="C652" s="28">
        <v>18</v>
      </c>
    </row>
    <row r="653" ht="16.9" customHeight="1" spans="1:3">
      <c r="A653" s="45">
        <v>2080803</v>
      </c>
      <c r="B653" s="23" t="s">
        <v>1246</v>
      </c>
      <c r="C653" s="28">
        <v>28</v>
      </c>
    </row>
    <row r="654" ht="16.9" customHeight="1" spans="1:3">
      <c r="A654" s="45">
        <v>2080804</v>
      </c>
      <c r="B654" s="23" t="s">
        <v>1247</v>
      </c>
      <c r="C654" s="28">
        <v>0</v>
      </c>
    </row>
    <row r="655" ht="16.9" customHeight="1" spans="1:3">
      <c r="A655" s="45">
        <v>2080805</v>
      </c>
      <c r="B655" s="23" t="s">
        <v>1248</v>
      </c>
      <c r="C655" s="28">
        <v>73</v>
      </c>
    </row>
    <row r="656" ht="16.9" customHeight="1" spans="1:3">
      <c r="A656" s="45">
        <v>2080806</v>
      </c>
      <c r="B656" s="23" t="s">
        <v>1249</v>
      </c>
      <c r="C656" s="28">
        <v>0</v>
      </c>
    </row>
    <row r="657" ht="16.9" customHeight="1" spans="1:3">
      <c r="A657" s="45">
        <v>2080899</v>
      </c>
      <c r="B657" s="23" t="s">
        <v>1250</v>
      </c>
      <c r="C657" s="28">
        <v>2</v>
      </c>
    </row>
    <row r="658" ht="16.9" customHeight="1" spans="1:3">
      <c r="A658" s="45">
        <v>20809</v>
      </c>
      <c r="B658" s="83" t="s">
        <v>1251</v>
      </c>
      <c r="C658" s="11">
        <f>SUM(C659:C663)</f>
        <v>108</v>
      </c>
    </row>
    <row r="659" ht="16.9" customHeight="1" spans="1:3">
      <c r="A659" s="45">
        <v>2080901</v>
      </c>
      <c r="B659" s="23" t="s">
        <v>1252</v>
      </c>
      <c r="C659" s="28">
        <v>103</v>
      </c>
    </row>
    <row r="660" ht="16.9" customHeight="1" spans="1:3">
      <c r="A660" s="45">
        <v>2080902</v>
      </c>
      <c r="B660" s="23" t="s">
        <v>1253</v>
      </c>
      <c r="C660" s="28">
        <v>0</v>
      </c>
    </row>
    <row r="661" ht="16.9" customHeight="1" spans="1:3">
      <c r="A661" s="45">
        <v>2080903</v>
      </c>
      <c r="B661" s="23" t="s">
        <v>1254</v>
      </c>
      <c r="C661" s="28">
        <v>0</v>
      </c>
    </row>
    <row r="662" ht="16.9" customHeight="1" spans="1:3">
      <c r="A662" s="45">
        <v>2080904</v>
      </c>
      <c r="B662" s="23" t="s">
        <v>1255</v>
      </c>
      <c r="C662" s="28">
        <v>0</v>
      </c>
    </row>
    <row r="663" ht="16.9" customHeight="1" spans="1:3">
      <c r="A663" s="45">
        <v>2080999</v>
      </c>
      <c r="B663" s="23" t="s">
        <v>1256</v>
      </c>
      <c r="C663" s="28">
        <v>5</v>
      </c>
    </row>
    <row r="664" ht="16.9" customHeight="1" spans="1:3">
      <c r="A664" s="45">
        <v>20810</v>
      </c>
      <c r="B664" s="83" t="s">
        <v>1257</v>
      </c>
      <c r="C664" s="11">
        <f>SUM(C665:C670)</f>
        <v>70</v>
      </c>
    </row>
    <row r="665" ht="16.9" customHeight="1" spans="1:3">
      <c r="A665" s="45">
        <v>2081001</v>
      </c>
      <c r="B665" s="23" t="s">
        <v>1258</v>
      </c>
      <c r="C665" s="28">
        <v>1</v>
      </c>
    </row>
    <row r="666" ht="16.9" customHeight="1" spans="1:3">
      <c r="A666" s="45">
        <v>2081002</v>
      </c>
      <c r="B666" s="23" t="s">
        <v>1259</v>
      </c>
      <c r="C666" s="28">
        <v>69</v>
      </c>
    </row>
    <row r="667" ht="16.9" customHeight="1" spans="1:3">
      <c r="A667" s="45">
        <v>2081003</v>
      </c>
      <c r="B667" s="23" t="s">
        <v>1260</v>
      </c>
      <c r="C667" s="28">
        <v>0</v>
      </c>
    </row>
    <row r="668" ht="16.9" customHeight="1" spans="1:3">
      <c r="A668" s="45">
        <v>2081004</v>
      </c>
      <c r="B668" s="23" t="s">
        <v>1261</v>
      </c>
      <c r="C668" s="28">
        <v>0</v>
      </c>
    </row>
    <row r="669" ht="16.9" customHeight="1" spans="1:3">
      <c r="A669" s="45">
        <v>2081005</v>
      </c>
      <c r="B669" s="23" t="s">
        <v>1262</v>
      </c>
      <c r="C669" s="28">
        <v>0</v>
      </c>
    </row>
    <row r="670" ht="16.9" customHeight="1" spans="1:3">
      <c r="A670" s="45">
        <v>2081099</v>
      </c>
      <c r="B670" s="23" t="s">
        <v>1263</v>
      </c>
      <c r="C670" s="28">
        <v>0</v>
      </c>
    </row>
    <row r="671" ht="16.9" customHeight="1" spans="1:3">
      <c r="A671" s="45">
        <v>20811</v>
      </c>
      <c r="B671" s="83" t="s">
        <v>1264</v>
      </c>
      <c r="C671" s="11">
        <f>SUM(C672:C678)</f>
        <v>8</v>
      </c>
    </row>
    <row r="672" ht="16.9" customHeight="1" spans="1:3">
      <c r="A672" s="45">
        <v>2081101</v>
      </c>
      <c r="B672" s="23" t="s">
        <v>782</v>
      </c>
      <c r="C672" s="28">
        <v>0</v>
      </c>
    </row>
    <row r="673" ht="16.9" customHeight="1" spans="1:3">
      <c r="A673" s="45">
        <v>2081102</v>
      </c>
      <c r="B673" s="23" t="s">
        <v>783</v>
      </c>
      <c r="C673" s="28">
        <v>0</v>
      </c>
    </row>
    <row r="674" ht="16.9" customHeight="1" spans="1:3">
      <c r="A674" s="45">
        <v>2081103</v>
      </c>
      <c r="B674" s="23" t="s">
        <v>784</v>
      </c>
      <c r="C674" s="28">
        <v>0</v>
      </c>
    </row>
    <row r="675" ht="16.9" customHeight="1" spans="1:3">
      <c r="A675" s="45">
        <v>2081104</v>
      </c>
      <c r="B675" s="23" t="s">
        <v>1265</v>
      </c>
      <c r="C675" s="28">
        <v>2</v>
      </c>
    </row>
    <row r="676" ht="16.9" customHeight="1" spans="1:3">
      <c r="A676" s="45">
        <v>2081105</v>
      </c>
      <c r="B676" s="23" t="s">
        <v>1266</v>
      </c>
      <c r="C676" s="28">
        <v>0</v>
      </c>
    </row>
    <row r="677" ht="16.9" customHeight="1" spans="1:3">
      <c r="A677" s="45">
        <v>2081106</v>
      </c>
      <c r="B677" s="23" t="s">
        <v>1267</v>
      </c>
      <c r="C677" s="28">
        <v>0</v>
      </c>
    </row>
    <row r="678" ht="16.9" customHeight="1" spans="1:3">
      <c r="A678" s="45">
        <v>2081199</v>
      </c>
      <c r="B678" s="23" t="s">
        <v>1268</v>
      </c>
      <c r="C678" s="28">
        <v>6</v>
      </c>
    </row>
    <row r="679" ht="16.9" customHeight="1" spans="1:3">
      <c r="A679" s="45">
        <v>20815</v>
      </c>
      <c r="B679" s="83" t="s">
        <v>1269</v>
      </c>
      <c r="C679" s="82">
        <f>SUM(C680:C683)</f>
        <v>35</v>
      </c>
    </row>
    <row r="680" ht="16.9" customHeight="1" spans="1:3">
      <c r="A680" s="45">
        <v>2081501</v>
      </c>
      <c r="B680" s="23" t="s">
        <v>1270</v>
      </c>
      <c r="C680" s="28">
        <v>35</v>
      </c>
    </row>
    <row r="681" ht="16.9" customHeight="1" spans="1:3">
      <c r="A681" s="45">
        <v>2081502</v>
      </c>
      <c r="B681" s="23" t="s">
        <v>1271</v>
      </c>
      <c r="C681" s="28">
        <v>0</v>
      </c>
    </row>
    <row r="682" ht="16.9" customHeight="1" spans="1:3">
      <c r="A682" s="45">
        <v>2081503</v>
      </c>
      <c r="B682" s="23" t="s">
        <v>1272</v>
      </c>
      <c r="C682" s="28">
        <v>0</v>
      </c>
    </row>
    <row r="683" ht="16.9" customHeight="1" spans="1:3">
      <c r="A683" s="45">
        <v>2081599</v>
      </c>
      <c r="B683" s="23" t="s">
        <v>1273</v>
      </c>
      <c r="C683" s="28">
        <v>0</v>
      </c>
    </row>
    <row r="684" ht="16.9" customHeight="1" spans="1:3">
      <c r="A684" s="45">
        <v>20816</v>
      </c>
      <c r="B684" s="83" t="s">
        <v>1274</v>
      </c>
      <c r="C684" s="76">
        <f>SUM(C685:C688)</f>
        <v>0</v>
      </c>
    </row>
    <row r="685" ht="16.9" customHeight="1" spans="1:3">
      <c r="A685" s="45">
        <v>2081601</v>
      </c>
      <c r="B685" s="23" t="s">
        <v>782</v>
      </c>
      <c r="C685" s="28">
        <v>0</v>
      </c>
    </row>
    <row r="686" ht="16.9" customHeight="1" spans="1:3">
      <c r="A686" s="45">
        <v>2081602</v>
      </c>
      <c r="B686" s="23" t="s">
        <v>783</v>
      </c>
      <c r="C686" s="28">
        <v>0</v>
      </c>
    </row>
    <row r="687" ht="16.9" customHeight="1" spans="1:3">
      <c r="A687" s="45">
        <v>2081603</v>
      </c>
      <c r="B687" s="88" t="s">
        <v>784</v>
      </c>
      <c r="C687" s="30">
        <v>0</v>
      </c>
    </row>
    <row r="688" ht="16.9" customHeight="1" spans="1:3">
      <c r="A688" s="23">
        <v>2081699</v>
      </c>
      <c r="B688" s="45" t="s">
        <v>1275</v>
      </c>
      <c r="C688" s="30">
        <v>0</v>
      </c>
    </row>
    <row r="689" ht="16.9" customHeight="1" spans="1:3">
      <c r="A689" s="45">
        <v>20819</v>
      </c>
      <c r="B689" s="89" t="s">
        <v>1276</v>
      </c>
      <c r="C689" s="11">
        <f>SUM(C690:C691)</f>
        <v>109</v>
      </c>
    </row>
    <row r="690" ht="16.9" customHeight="1" spans="1:3">
      <c r="A690" s="45">
        <v>2081901</v>
      </c>
      <c r="B690" s="23" t="s">
        <v>1277</v>
      </c>
      <c r="C690" s="49">
        <v>79</v>
      </c>
    </row>
    <row r="691" ht="16.9" customHeight="1" spans="1:3">
      <c r="A691" s="45">
        <v>2081902</v>
      </c>
      <c r="B691" s="23" t="s">
        <v>1278</v>
      </c>
      <c r="C691" s="28">
        <v>30</v>
      </c>
    </row>
    <row r="692" ht="16.9" customHeight="1" spans="1:3">
      <c r="A692" s="45">
        <v>20820</v>
      </c>
      <c r="B692" s="83" t="s">
        <v>1279</v>
      </c>
      <c r="C692" s="11">
        <f>SUM(C693:C694)</f>
        <v>4</v>
      </c>
    </row>
    <row r="693" ht="16.9" customHeight="1" spans="1:3">
      <c r="A693" s="45">
        <v>2082001</v>
      </c>
      <c r="B693" s="23" t="s">
        <v>1280</v>
      </c>
      <c r="C693" s="28">
        <v>4</v>
      </c>
    </row>
    <row r="694" ht="16.9" customHeight="1" spans="1:3">
      <c r="A694" s="45">
        <v>2082002</v>
      </c>
      <c r="B694" s="23" t="s">
        <v>1281</v>
      </c>
      <c r="C694" s="28">
        <v>0</v>
      </c>
    </row>
    <row r="695" ht="16.9" customHeight="1" spans="1:3">
      <c r="A695" s="45">
        <v>20821</v>
      </c>
      <c r="B695" s="83" t="s">
        <v>1282</v>
      </c>
      <c r="C695" s="11">
        <f>SUM(C696:C697)</f>
        <v>6</v>
      </c>
    </row>
    <row r="696" ht="16.9" customHeight="1" spans="1:3">
      <c r="A696" s="45">
        <v>2082101</v>
      </c>
      <c r="B696" s="23" t="s">
        <v>1283</v>
      </c>
      <c r="C696" s="28">
        <v>0</v>
      </c>
    </row>
    <row r="697" ht="16.9" customHeight="1" spans="1:3">
      <c r="A697" s="45">
        <v>2082102</v>
      </c>
      <c r="B697" s="23" t="s">
        <v>1284</v>
      </c>
      <c r="C697" s="28">
        <v>6</v>
      </c>
    </row>
    <row r="698" ht="16.9" customHeight="1" spans="1:3">
      <c r="A698" s="45">
        <v>20824</v>
      </c>
      <c r="B698" s="90" t="s">
        <v>1285</v>
      </c>
      <c r="C698" s="11">
        <f>SUM(C699:C700)</f>
        <v>0</v>
      </c>
    </row>
    <row r="699" ht="16.9" customHeight="1" spans="1:3">
      <c r="A699" s="45">
        <v>2082401</v>
      </c>
      <c r="B699" s="25" t="s">
        <v>1286</v>
      </c>
      <c r="C699" s="28">
        <v>0</v>
      </c>
    </row>
    <row r="700" ht="16.9" customHeight="1" spans="1:3">
      <c r="A700" s="45">
        <v>2082402</v>
      </c>
      <c r="B700" s="25" t="s">
        <v>1287</v>
      </c>
      <c r="C700" s="28">
        <v>0</v>
      </c>
    </row>
    <row r="701" ht="16.9" customHeight="1" spans="1:3">
      <c r="A701" s="91">
        <v>20825</v>
      </c>
      <c r="B701" s="92" t="s">
        <v>1288</v>
      </c>
      <c r="C701" s="11">
        <f>SUM(C702:C703)</f>
        <v>1</v>
      </c>
    </row>
    <row r="702" ht="16.9" customHeight="1" spans="1:3">
      <c r="A702" s="91">
        <v>2082501</v>
      </c>
      <c r="B702" s="93" t="s">
        <v>1289</v>
      </c>
      <c r="C702" s="28">
        <v>0</v>
      </c>
    </row>
    <row r="703" ht="16.9" customHeight="1" spans="1:3">
      <c r="A703" s="91">
        <v>2082502</v>
      </c>
      <c r="B703" s="93" t="s">
        <v>1290</v>
      </c>
      <c r="C703" s="28">
        <v>1</v>
      </c>
    </row>
    <row r="704" ht="16.9" customHeight="1" spans="1:3">
      <c r="A704" s="91">
        <v>20899</v>
      </c>
      <c r="B704" s="89" t="s">
        <v>1291</v>
      </c>
      <c r="C704" s="11">
        <f>C705</f>
        <v>1288</v>
      </c>
    </row>
    <row r="705" ht="16.9" customHeight="1" spans="1:3">
      <c r="A705" s="91">
        <v>2089901</v>
      </c>
      <c r="B705" s="94" t="s">
        <v>1292</v>
      </c>
      <c r="C705" s="28">
        <v>1288</v>
      </c>
    </row>
    <row r="706" ht="16.9" customHeight="1" spans="1:3">
      <c r="A706" s="45">
        <v>210</v>
      </c>
      <c r="B706" s="83" t="s">
        <v>1293</v>
      </c>
      <c r="C706" s="11">
        <f>SUM(C707,C712,C725,C729,C741,C751,C754,C758,C768)</f>
        <v>2746</v>
      </c>
    </row>
    <row r="707" ht="16.9" customHeight="1" spans="1:3">
      <c r="A707" s="45">
        <v>21001</v>
      </c>
      <c r="B707" s="83" t="s">
        <v>1294</v>
      </c>
      <c r="C707" s="11">
        <f>SUM(C708:C711)</f>
        <v>171</v>
      </c>
    </row>
    <row r="708" ht="16.9" customHeight="1" spans="1:3">
      <c r="A708" s="45">
        <v>2100101</v>
      </c>
      <c r="B708" s="23" t="s">
        <v>782</v>
      </c>
      <c r="C708" s="28">
        <v>122</v>
      </c>
    </row>
    <row r="709" ht="16.9" customHeight="1" spans="1:3">
      <c r="A709" s="45">
        <v>2100102</v>
      </c>
      <c r="B709" s="23" t="s">
        <v>783</v>
      </c>
      <c r="C709" s="28">
        <v>49</v>
      </c>
    </row>
    <row r="710" ht="16.9" customHeight="1" spans="1:3">
      <c r="A710" s="45">
        <v>2100103</v>
      </c>
      <c r="B710" s="23" t="s">
        <v>784</v>
      </c>
      <c r="C710" s="28">
        <v>0</v>
      </c>
    </row>
    <row r="711" ht="16.9" customHeight="1" spans="1:3">
      <c r="A711" s="45">
        <v>2100199</v>
      </c>
      <c r="B711" s="23" t="s">
        <v>1295</v>
      </c>
      <c r="C711" s="28">
        <v>0</v>
      </c>
    </row>
    <row r="712" ht="16.9" customHeight="1" spans="1:3">
      <c r="A712" s="45">
        <v>21002</v>
      </c>
      <c r="B712" s="83" t="s">
        <v>1296</v>
      </c>
      <c r="C712" s="11">
        <f>SUM(C713:C724)</f>
        <v>231</v>
      </c>
    </row>
    <row r="713" ht="16.9" customHeight="1" spans="1:3">
      <c r="A713" s="45">
        <v>2100201</v>
      </c>
      <c r="B713" s="23" t="s">
        <v>1297</v>
      </c>
      <c r="C713" s="28">
        <v>231</v>
      </c>
    </row>
    <row r="714" ht="16.9" customHeight="1" spans="1:3">
      <c r="A714" s="45">
        <v>2100202</v>
      </c>
      <c r="B714" s="23" t="s">
        <v>1298</v>
      </c>
      <c r="C714" s="28">
        <v>0</v>
      </c>
    </row>
    <row r="715" ht="16.9" customHeight="1" spans="1:3">
      <c r="A715" s="45">
        <v>2100203</v>
      </c>
      <c r="B715" s="23" t="s">
        <v>1299</v>
      </c>
      <c r="C715" s="28">
        <v>0</v>
      </c>
    </row>
    <row r="716" ht="16.9" customHeight="1" spans="1:3">
      <c r="A716" s="45">
        <v>2100204</v>
      </c>
      <c r="B716" s="23" t="s">
        <v>1300</v>
      </c>
      <c r="C716" s="28">
        <v>0</v>
      </c>
    </row>
    <row r="717" ht="16.9" customHeight="1" spans="1:3">
      <c r="A717" s="45">
        <v>2100205</v>
      </c>
      <c r="B717" s="23" t="s">
        <v>1301</v>
      </c>
      <c r="C717" s="28">
        <v>0</v>
      </c>
    </row>
    <row r="718" ht="16.9" customHeight="1" spans="1:3">
      <c r="A718" s="45">
        <v>2100206</v>
      </c>
      <c r="B718" s="23" t="s">
        <v>1302</v>
      </c>
      <c r="C718" s="28">
        <v>0</v>
      </c>
    </row>
    <row r="719" ht="16.9" customHeight="1" spans="1:3">
      <c r="A719" s="45">
        <v>2100207</v>
      </c>
      <c r="B719" s="23" t="s">
        <v>1303</v>
      </c>
      <c r="C719" s="28">
        <v>0</v>
      </c>
    </row>
    <row r="720" ht="16.9" customHeight="1" spans="1:3">
      <c r="A720" s="45">
        <v>2100208</v>
      </c>
      <c r="B720" s="23" t="s">
        <v>1304</v>
      </c>
      <c r="C720" s="28">
        <v>0</v>
      </c>
    </row>
    <row r="721" ht="16.9" customHeight="1" spans="1:3">
      <c r="A721" s="45">
        <v>2100209</v>
      </c>
      <c r="B721" s="23" t="s">
        <v>1305</v>
      </c>
      <c r="C721" s="28">
        <v>0</v>
      </c>
    </row>
    <row r="722" ht="16.9" customHeight="1" spans="1:3">
      <c r="A722" s="45">
        <v>2100210</v>
      </c>
      <c r="B722" s="23" t="s">
        <v>1306</v>
      </c>
      <c r="C722" s="28">
        <v>0</v>
      </c>
    </row>
    <row r="723" ht="16.9" customHeight="1" spans="1:3">
      <c r="A723" s="45">
        <v>2100211</v>
      </c>
      <c r="B723" s="23" t="s">
        <v>1307</v>
      </c>
      <c r="C723" s="28">
        <v>0</v>
      </c>
    </row>
    <row r="724" ht="16.9" customHeight="1" spans="1:3">
      <c r="A724" s="45">
        <v>2100299</v>
      </c>
      <c r="B724" s="23" t="s">
        <v>1308</v>
      </c>
      <c r="C724" s="28">
        <v>0</v>
      </c>
    </row>
    <row r="725" ht="16.9" customHeight="1" spans="1:3">
      <c r="A725" s="45">
        <v>21003</v>
      </c>
      <c r="B725" s="83" t="s">
        <v>1309</v>
      </c>
      <c r="C725" s="11">
        <f>SUM(C726:C728)</f>
        <v>176</v>
      </c>
    </row>
    <row r="726" ht="16.9" customHeight="1" spans="1:3">
      <c r="A726" s="45">
        <v>2100301</v>
      </c>
      <c r="B726" s="23" t="s">
        <v>1310</v>
      </c>
      <c r="C726" s="28">
        <v>0</v>
      </c>
    </row>
    <row r="727" ht="16.9" customHeight="1" spans="1:3">
      <c r="A727" s="45">
        <v>2100302</v>
      </c>
      <c r="B727" s="23" t="s">
        <v>1311</v>
      </c>
      <c r="C727" s="28">
        <v>146</v>
      </c>
    </row>
    <row r="728" ht="16.9" customHeight="1" spans="1:3">
      <c r="A728" s="45">
        <v>2100399</v>
      </c>
      <c r="B728" s="23" t="s">
        <v>1312</v>
      </c>
      <c r="C728" s="28">
        <v>30</v>
      </c>
    </row>
    <row r="729" ht="16.9" customHeight="1" spans="1:3">
      <c r="A729" s="45">
        <v>21004</v>
      </c>
      <c r="B729" s="83" t="s">
        <v>1313</v>
      </c>
      <c r="C729" s="11">
        <f>SUM(C730:C740)</f>
        <v>181</v>
      </c>
    </row>
    <row r="730" ht="16.9" customHeight="1" spans="1:3">
      <c r="A730" s="45">
        <v>2100401</v>
      </c>
      <c r="B730" s="23" t="s">
        <v>1314</v>
      </c>
      <c r="C730" s="28">
        <v>4</v>
      </c>
    </row>
    <row r="731" ht="16.9" customHeight="1" spans="1:3">
      <c r="A731" s="45">
        <v>2100402</v>
      </c>
      <c r="B731" s="23" t="s">
        <v>1315</v>
      </c>
      <c r="C731" s="28">
        <v>0</v>
      </c>
    </row>
    <row r="732" ht="16.9" customHeight="1" spans="1:3">
      <c r="A732" s="45">
        <v>2100403</v>
      </c>
      <c r="B732" s="23" t="s">
        <v>1316</v>
      </c>
      <c r="C732" s="28">
        <v>0</v>
      </c>
    </row>
    <row r="733" ht="16.9" customHeight="1" spans="1:3">
      <c r="A733" s="45">
        <v>2100404</v>
      </c>
      <c r="B733" s="23" t="s">
        <v>1317</v>
      </c>
      <c r="C733" s="28">
        <v>0</v>
      </c>
    </row>
    <row r="734" ht="16.9" customHeight="1" spans="1:3">
      <c r="A734" s="45">
        <v>2100405</v>
      </c>
      <c r="B734" s="23" t="s">
        <v>1318</v>
      </c>
      <c r="C734" s="28">
        <v>0</v>
      </c>
    </row>
    <row r="735" ht="16.9" customHeight="1" spans="1:3">
      <c r="A735" s="45">
        <v>2100406</v>
      </c>
      <c r="B735" s="23" t="s">
        <v>1319</v>
      </c>
      <c r="C735" s="28">
        <v>0</v>
      </c>
    </row>
    <row r="736" ht="16.9" customHeight="1" spans="1:3">
      <c r="A736" s="45">
        <v>2100407</v>
      </c>
      <c r="B736" s="23" t="s">
        <v>1320</v>
      </c>
      <c r="C736" s="28">
        <v>0</v>
      </c>
    </row>
    <row r="737" ht="16.9" customHeight="1" spans="1:3">
      <c r="A737" s="45">
        <v>2100408</v>
      </c>
      <c r="B737" s="23" t="s">
        <v>1321</v>
      </c>
      <c r="C737" s="28">
        <v>166</v>
      </c>
    </row>
    <row r="738" ht="16.9" customHeight="1" spans="1:3">
      <c r="A738" s="45">
        <v>2100409</v>
      </c>
      <c r="B738" s="23" t="s">
        <v>1322</v>
      </c>
      <c r="C738" s="28">
        <v>7</v>
      </c>
    </row>
    <row r="739" ht="16.9" customHeight="1" spans="1:3">
      <c r="A739" s="45">
        <v>2100410</v>
      </c>
      <c r="B739" s="23" t="s">
        <v>1323</v>
      </c>
      <c r="C739" s="28">
        <v>2</v>
      </c>
    </row>
    <row r="740" ht="16.9" customHeight="1" spans="1:3">
      <c r="A740" s="45">
        <v>2100499</v>
      </c>
      <c r="B740" s="23" t="s">
        <v>1324</v>
      </c>
      <c r="C740" s="28">
        <v>2</v>
      </c>
    </row>
    <row r="741" ht="16.9" customHeight="1" spans="1:3">
      <c r="A741" s="45">
        <v>21005</v>
      </c>
      <c r="B741" s="83" t="s">
        <v>1325</v>
      </c>
      <c r="C741" s="11">
        <f>SUM(C742:C750)</f>
        <v>1673</v>
      </c>
    </row>
    <row r="742" ht="16.9" customHeight="1" spans="1:3">
      <c r="A742" s="45">
        <v>2100501</v>
      </c>
      <c r="B742" s="23" t="s">
        <v>1326</v>
      </c>
      <c r="C742" s="28">
        <v>270</v>
      </c>
    </row>
    <row r="743" ht="16.9" customHeight="1" spans="1:3">
      <c r="A743" s="45">
        <v>2100502</v>
      </c>
      <c r="B743" s="23" t="s">
        <v>1327</v>
      </c>
      <c r="C743" s="28">
        <v>86</v>
      </c>
    </row>
    <row r="744" ht="16.9" customHeight="1" spans="1:3">
      <c r="A744" s="45">
        <v>2100503</v>
      </c>
      <c r="B744" s="23" t="s">
        <v>1328</v>
      </c>
      <c r="C744" s="28">
        <v>0</v>
      </c>
    </row>
    <row r="745" ht="16.9" customHeight="1" spans="1:3">
      <c r="A745" s="45">
        <v>2100504</v>
      </c>
      <c r="B745" s="23" t="s">
        <v>1329</v>
      </c>
      <c r="C745" s="28">
        <v>7</v>
      </c>
    </row>
    <row r="746" ht="16.9" customHeight="1" spans="1:3">
      <c r="A746" s="45">
        <v>2100506</v>
      </c>
      <c r="B746" s="23" t="s">
        <v>1330</v>
      </c>
      <c r="C746" s="28">
        <v>939</v>
      </c>
    </row>
    <row r="747" ht="16.9" customHeight="1" spans="1:3">
      <c r="A747" s="45">
        <v>2100508</v>
      </c>
      <c r="B747" s="23" t="s">
        <v>1331</v>
      </c>
      <c r="C747" s="28">
        <v>201</v>
      </c>
    </row>
    <row r="748" ht="16.9" customHeight="1" spans="1:3">
      <c r="A748" s="45">
        <v>2100509</v>
      </c>
      <c r="B748" s="23" t="s">
        <v>1332</v>
      </c>
      <c r="C748" s="28">
        <v>65</v>
      </c>
    </row>
    <row r="749" ht="16.9" customHeight="1" spans="1:3">
      <c r="A749" s="45">
        <v>2100510</v>
      </c>
      <c r="B749" s="23" t="s">
        <v>1333</v>
      </c>
      <c r="C749" s="28">
        <v>0</v>
      </c>
    </row>
    <row r="750" ht="16.9" customHeight="1" spans="1:3">
      <c r="A750" s="45">
        <v>2100599</v>
      </c>
      <c r="B750" s="23" t="s">
        <v>1334</v>
      </c>
      <c r="C750" s="28">
        <v>105</v>
      </c>
    </row>
    <row r="751" ht="16.9" customHeight="1" spans="1:3">
      <c r="A751" s="45">
        <v>21006</v>
      </c>
      <c r="B751" s="83" t="s">
        <v>1335</v>
      </c>
      <c r="C751" s="11">
        <f>SUM(C752:C753)</f>
        <v>0</v>
      </c>
    </row>
    <row r="752" ht="16.9" customHeight="1" spans="1:3">
      <c r="A752" s="45">
        <v>2100601</v>
      </c>
      <c r="B752" s="23" t="s">
        <v>1336</v>
      </c>
      <c r="C752" s="28">
        <v>0</v>
      </c>
    </row>
    <row r="753" ht="16.9" customHeight="1" spans="1:3">
      <c r="A753" s="45">
        <v>2100699</v>
      </c>
      <c r="B753" s="23" t="s">
        <v>1337</v>
      </c>
      <c r="C753" s="28">
        <v>0</v>
      </c>
    </row>
    <row r="754" ht="16.9" customHeight="1" spans="1:3">
      <c r="A754" s="45">
        <v>21007</v>
      </c>
      <c r="B754" s="83" t="s">
        <v>1338</v>
      </c>
      <c r="C754" s="11">
        <f>SUM(C755:C757)</f>
        <v>303</v>
      </c>
    </row>
    <row r="755" ht="16.9" customHeight="1" spans="1:3">
      <c r="A755" s="45">
        <v>2100716</v>
      </c>
      <c r="B755" s="23" t="s">
        <v>1339</v>
      </c>
      <c r="C755" s="28">
        <v>44</v>
      </c>
    </row>
    <row r="756" ht="16.9" customHeight="1" spans="1:3">
      <c r="A756" s="45">
        <v>2100717</v>
      </c>
      <c r="B756" s="23" t="s">
        <v>1340</v>
      </c>
      <c r="C756" s="28">
        <v>0</v>
      </c>
    </row>
    <row r="757" ht="16.9" customHeight="1" spans="1:3">
      <c r="A757" s="45">
        <v>2100799</v>
      </c>
      <c r="B757" s="23" t="s">
        <v>1341</v>
      </c>
      <c r="C757" s="28">
        <v>259</v>
      </c>
    </row>
    <row r="758" ht="16.9" customHeight="1" spans="1:3">
      <c r="A758" s="45">
        <v>21010</v>
      </c>
      <c r="B758" s="83" t="s">
        <v>1342</v>
      </c>
      <c r="C758" s="11">
        <f>SUM(C759:C767)</f>
        <v>11</v>
      </c>
    </row>
    <row r="759" ht="16.9" customHeight="1" spans="1:3">
      <c r="A759" s="45">
        <v>2101001</v>
      </c>
      <c r="B759" s="23" t="s">
        <v>782</v>
      </c>
      <c r="C759" s="28">
        <v>0</v>
      </c>
    </row>
    <row r="760" ht="16.9" customHeight="1" spans="1:3">
      <c r="A760" s="45">
        <v>2101002</v>
      </c>
      <c r="B760" s="23" t="s">
        <v>783</v>
      </c>
      <c r="C760" s="28">
        <v>0</v>
      </c>
    </row>
    <row r="761" ht="16.9" customHeight="1" spans="1:3">
      <c r="A761" s="45">
        <v>2101003</v>
      </c>
      <c r="B761" s="23" t="s">
        <v>784</v>
      </c>
      <c r="C761" s="28">
        <v>0</v>
      </c>
    </row>
    <row r="762" ht="16.9" customHeight="1" spans="1:3">
      <c r="A762" s="45">
        <v>2101012</v>
      </c>
      <c r="B762" s="23" t="s">
        <v>1343</v>
      </c>
      <c r="C762" s="28">
        <v>0</v>
      </c>
    </row>
    <row r="763" ht="16.9" customHeight="1" spans="1:3">
      <c r="A763" s="45">
        <v>2101014</v>
      </c>
      <c r="B763" s="23" t="s">
        <v>1344</v>
      </c>
      <c r="C763" s="28">
        <v>0</v>
      </c>
    </row>
    <row r="764" ht="16.9" customHeight="1" spans="1:3">
      <c r="A764" s="45">
        <v>2101015</v>
      </c>
      <c r="B764" s="23" t="s">
        <v>1345</v>
      </c>
      <c r="C764" s="28">
        <v>0</v>
      </c>
    </row>
    <row r="765" ht="16.9" customHeight="1" spans="1:3">
      <c r="A765" s="45">
        <v>2101016</v>
      </c>
      <c r="B765" s="23" t="s">
        <v>1346</v>
      </c>
      <c r="C765" s="28">
        <v>11</v>
      </c>
    </row>
    <row r="766" ht="16.9" customHeight="1" spans="1:3">
      <c r="A766" s="45">
        <v>2101050</v>
      </c>
      <c r="B766" s="23" t="s">
        <v>791</v>
      </c>
      <c r="C766" s="28">
        <v>0</v>
      </c>
    </row>
    <row r="767" ht="16.9" customHeight="1" spans="1:3">
      <c r="A767" s="45">
        <v>2101099</v>
      </c>
      <c r="B767" s="23" t="s">
        <v>1347</v>
      </c>
      <c r="C767" s="28">
        <v>0</v>
      </c>
    </row>
    <row r="768" ht="16.9" customHeight="1" spans="1:3">
      <c r="A768" s="45">
        <v>21099</v>
      </c>
      <c r="B768" s="83" t="s">
        <v>1348</v>
      </c>
      <c r="C768" s="11">
        <f>C769</f>
        <v>0</v>
      </c>
    </row>
    <row r="769" ht="16.9" customHeight="1" spans="1:3">
      <c r="A769" s="45">
        <v>2109901</v>
      </c>
      <c r="B769" s="23" t="s">
        <v>1349</v>
      </c>
      <c r="C769" s="28">
        <v>0</v>
      </c>
    </row>
    <row r="770" ht="16.9" customHeight="1" spans="1:3">
      <c r="A770" s="45">
        <v>211</v>
      </c>
      <c r="B770" s="83" t="s">
        <v>1350</v>
      </c>
      <c r="C770" s="11">
        <f>SUM(C771,C780,C784,C793,C799,C805,C811,C814,C817,C819,C821,C827,C829,C831,C847,C853)</f>
        <v>971</v>
      </c>
    </row>
    <row r="771" ht="16.9" customHeight="1" spans="1:3">
      <c r="A771" s="45">
        <v>21101</v>
      </c>
      <c r="B771" s="83" t="s">
        <v>1351</v>
      </c>
      <c r="C771" s="11">
        <f>SUM(C772:C779)</f>
        <v>59</v>
      </c>
    </row>
    <row r="772" ht="16.9" customHeight="1" spans="1:3">
      <c r="A772" s="45">
        <v>2110101</v>
      </c>
      <c r="B772" s="23" t="s">
        <v>782</v>
      </c>
      <c r="C772" s="28">
        <v>59</v>
      </c>
    </row>
    <row r="773" ht="16.9" customHeight="1" spans="1:3">
      <c r="A773" s="45">
        <v>2110102</v>
      </c>
      <c r="B773" s="23" t="s">
        <v>783</v>
      </c>
      <c r="C773" s="28">
        <v>0</v>
      </c>
    </row>
    <row r="774" ht="16.9" customHeight="1" spans="1:3">
      <c r="A774" s="45">
        <v>2110103</v>
      </c>
      <c r="B774" s="23" t="s">
        <v>784</v>
      </c>
      <c r="C774" s="28">
        <v>0</v>
      </c>
    </row>
    <row r="775" ht="16.9" customHeight="1" spans="1:3">
      <c r="A775" s="45">
        <v>2110104</v>
      </c>
      <c r="B775" s="23" t="s">
        <v>1352</v>
      </c>
      <c r="C775" s="28">
        <v>0</v>
      </c>
    </row>
    <row r="776" ht="16.9" customHeight="1" spans="1:3">
      <c r="A776" s="45">
        <v>2110105</v>
      </c>
      <c r="B776" s="23" t="s">
        <v>1353</v>
      </c>
      <c r="C776" s="28">
        <v>0</v>
      </c>
    </row>
    <row r="777" ht="16.9" customHeight="1" spans="1:3">
      <c r="A777" s="45">
        <v>2110106</v>
      </c>
      <c r="B777" s="23" t="s">
        <v>1354</v>
      </c>
      <c r="C777" s="28">
        <v>0</v>
      </c>
    </row>
    <row r="778" ht="16.9" customHeight="1" spans="1:3">
      <c r="A778" s="45">
        <v>2110107</v>
      </c>
      <c r="B778" s="23" t="s">
        <v>1355</v>
      </c>
      <c r="C778" s="28">
        <v>0</v>
      </c>
    </row>
    <row r="779" ht="16.9" customHeight="1" spans="1:3">
      <c r="A779" s="45">
        <v>2110199</v>
      </c>
      <c r="B779" s="23" t="s">
        <v>1356</v>
      </c>
      <c r="C779" s="28">
        <v>0</v>
      </c>
    </row>
    <row r="780" ht="16.9" customHeight="1" spans="1:3">
      <c r="A780" s="45">
        <v>21102</v>
      </c>
      <c r="B780" s="83" t="s">
        <v>1357</v>
      </c>
      <c r="C780" s="11">
        <f>SUM(C781:C783)</f>
        <v>0</v>
      </c>
    </row>
    <row r="781" ht="16.9" customHeight="1" spans="1:3">
      <c r="A781" s="45">
        <v>2110203</v>
      </c>
      <c r="B781" s="23" t="s">
        <v>1358</v>
      </c>
      <c r="C781" s="28">
        <v>0</v>
      </c>
    </row>
    <row r="782" ht="16.9" customHeight="1" spans="1:3">
      <c r="A782" s="45">
        <v>2110204</v>
      </c>
      <c r="B782" s="23" t="s">
        <v>1359</v>
      </c>
      <c r="C782" s="28">
        <v>0</v>
      </c>
    </row>
    <row r="783" ht="16.9" customHeight="1" spans="1:3">
      <c r="A783" s="45">
        <v>2110299</v>
      </c>
      <c r="B783" s="23" t="s">
        <v>1360</v>
      </c>
      <c r="C783" s="28">
        <v>0</v>
      </c>
    </row>
    <row r="784" ht="16.9" customHeight="1" spans="1:3">
      <c r="A784" s="45">
        <v>21103</v>
      </c>
      <c r="B784" s="83" t="s">
        <v>1361</v>
      </c>
      <c r="C784" s="11">
        <f>SUM(C785:C792)</f>
        <v>343</v>
      </c>
    </row>
    <row r="785" ht="16.9" customHeight="1" spans="1:3">
      <c r="A785" s="45">
        <v>2110301</v>
      </c>
      <c r="B785" s="23" t="s">
        <v>1362</v>
      </c>
      <c r="C785" s="28">
        <v>328</v>
      </c>
    </row>
    <row r="786" ht="16.9" customHeight="1" spans="1:3">
      <c r="A786" s="45">
        <v>2110302</v>
      </c>
      <c r="B786" s="23" t="s">
        <v>1363</v>
      </c>
      <c r="C786" s="28">
        <v>0</v>
      </c>
    </row>
    <row r="787" ht="16.9" customHeight="1" spans="1:3">
      <c r="A787" s="45">
        <v>2110303</v>
      </c>
      <c r="B787" s="23" t="s">
        <v>1364</v>
      </c>
      <c r="C787" s="28">
        <v>0</v>
      </c>
    </row>
    <row r="788" ht="16.9" customHeight="1" spans="1:3">
      <c r="A788" s="45">
        <v>2110304</v>
      </c>
      <c r="B788" s="23" t="s">
        <v>1365</v>
      </c>
      <c r="C788" s="28">
        <v>0</v>
      </c>
    </row>
    <row r="789" ht="16.9" customHeight="1" spans="1:3">
      <c r="A789" s="45">
        <v>2110305</v>
      </c>
      <c r="B789" s="23" t="s">
        <v>1366</v>
      </c>
      <c r="C789" s="28">
        <v>0</v>
      </c>
    </row>
    <row r="790" ht="16.9" customHeight="1" spans="1:3">
      <c r="A790" s="45">
        <v>2110306</v>
      </c>
      <c r="B790" s="23" t="s">
        <v>1367</v>
      </c>
      <c r="C790" s="28">
        <v>0</v>
      </c>
    </row>
    <row r="791" ht="16.9" customHeight="1" spans="1:3">
      <c r="A791" s="45">
        <v>2110307</v>
      </c>
      <c r="B791" s="23" t="s">
        <v>1368</v>
      </c>
      <c r="C791" s="28">
        <v>15</v>
      </c>
    </row>
    <row r="792" ht="16.9" customHeight="1" spans="1:3">
      <c r="A792" s="45">
        <v>2110399</v>
      </c>
      <c r="B792" s="23" t="s">
        <v>1369</v>
      </c>
      <c r="C792" s="28">
        <v>0</v>
      </c>
    </row>
    <row r="793" ht="16.9" customHeight="1" spans="1:3">
      <c r="A793" s="45">
        <v>21104</v>
      </c>
      <c r="B793" s="83" t="s">
        <v>1370</v>
      </c>
      <c r="C793" s="11">
        <f>SUM(C794:C798)</f>
        <v>0</v>
      </c>
    </row>
    <row r="794" ht="16.9" customHeight="1" spans="1:3">
      <c r="A794" s="45">
        <v>2110401</v>
      </c>
      <c r="B794" s="23" t="s">
        <v>1371</v>
      </c>
      <c r="C794" s="28">
        <v>0</v>
      </c>
    </row>
    <row r="795" ht="16.9" customHeight="1" spans="1:3">
      <c r="A795" s="45">
        <v>2110402</v>
      </c>
      <c r="B795" s="23" t="s">
        <v>1372</v>
      </c>
      <c r="C795" s="28">
        <v>0</v>
      </c>
    </row>
    <row r="796" ht="16.9" customHeight="1" spans="1:3">
      <c r="A796" s="45">
        <v>2110403</v>
      </c>
      <c r="B796" s="23" t="s">
        <v>1373</v>
      </c>
      <c r="C796" s="28">
        <v>0</v>
      </c>
    </row>
    <row r="797" ht="16.9" customHeight="1" spans="1:3">
      <c r="A797" s="45">
        <v>2110404</v>
      </c>
      <c r="B797" s="23" t="s">
        <v>1374</v>
      </c>
      <c r="C797" s="28">
        <v>0</v>
      </c>
    </row>
    <row r="798" ht="16.9" customHeight="1" spans="1:3">
      <c r="A798" s="45">
        <v>2110499</v>
      </c>
      <c r="B798" s="23" t="s">
        <v>1375</v>
      </c>
      <c r="C798" s="28">
        <v>0</v>
      </c>
    </row>
    <row r="799" ht="16.9" customHeight="1" spans="1:3">
      <c r="A799" s="45">
        <v>21105</v>
      </c>
      <c r="B799" s="83" t="s">
        <v>1376</v>
      </c>
      <c r="C799" s="11">
        <f>SUM(C800:C804)</f>
        <v>0</v>
      </c>
    </row>
    <row r="800" ht="16.9" customHeight="1" spans="1:3">
      <c r="A800" s="45">
        <v>2110501</v>
      </c>
      <c r="B800" s="23" t="s">
        <v>1377</v>
      </c>
      <c r="C800" s="28">
        <v>0</v>
      </c>
    </row>
    <row r="801" ht="16.9" customHeight="1" spans="1:3">
      <c r="A801" s="45">
        <v>2110502</v>
      </c>
      <c r="B801" s="23" t="s">
        <v>1378</v>
      </c>
      <c r="C801" s="28">
        <v>0</v>
      </c>
    </row>
    <row r="802" ht="16.9" customHeight="1" spans="1:3">
      <c r="A802" s="45">
        <v>2110503</v>
      </c>
      <c r="B802" s="23" t="s">
        <v>1379</v>
      </c>
      <c r="C802" s="28">
        <v>0</v>
      </c>
    </row>
    <row r="803" ht="16.9" customHeight="1" spans="1:3">
      <c r="A803" s="45">
        <v>2110506</v>
      </c>
      <c r="B803" s="23" t="s">
        <v>1380</v>
      </c>
      <c r="C803" s="28">
        <v>0</v>
      </c>
    </row>
    <row r="804" ht="16.9" customHeight="1" spans="1:3">
      <c r="A804" s="45">
        <v>2110599</v>
      </c>
      <c r="B804" s="23" t="s">
        <v>1381</v>
      </c>
      <c r="C804" s="28">
        <v>0</v>
      </c>
    </row>
    <row r="805" ht="16.9" customHeight="1" spans="1:3">
      <c r="A805" s="45">
        <v>21106</v>
      </c>
      <c r="B805" s="83" t="s">
        <v>1382</v>
      </c>
      <c r="C805" s="11">
        <f>SUM(C806:C810)</f>
        <v>0</v>
      </c>
    </row>
    <row r="806" ht="16.9" customHeight="1" spans="1:3">
      <c r="A806" s="45">
        <v>2110602</v>
      </c>
      <c r="B806" s="23" t="s">
        <v>1383</v>
      </c>
      <c r="C806" s="28">
        <v>0</v>
      </c>
    </row>
    <row r="807" ht="16.9" customHeight="1" spans="1:3">
      <c r="A807" s="45">
        <v>2110603</v>
      </c>
      <c r="B807" s="23" t="s">
        <v>1384</v>
      </c>
      <c r="C807" s="28">
        <v>0</v>
      </c>
    </row>
    <row r="808" ht="16.9" customHeight="1" spans="1:3">
      <c r="A808" s="45">
        <v>2110604</v>
      </c>
      <c r="B808" s="23" t="s">
        <v>1385</v>
      </c>
      <c r="C808" s="28">
        <v>0</v>
      </c>
    </row>
    <row r="809" ht="16.9" customHeight="1" spans="1:3">
      <c r="A809" s="45">
        <v>2110605</v>
      </c>
      <c r="B809" s="23" t="s">
        <v>1386</v>
      </c>
      <c r="C809" s="28">
        <v>0</v>
      </c>
    </row>
    <row r="810" ht="16.9" customHeight="1" spans="1:3">
      <c r="A810" s="45">
        <v>2110699</v>
      </c>
      <c r="B810" s="23" t="s">
        <v>1387</v>
      </c>
      <c r="C810" s="28">
        <v>0</v>
      </c>
    </row>
    <row r="811" ht="16.9" customHeight="1" spans="1:3">
      <c r="A811" s="45">
        <v>21107</v>
      </c>
      <c r="B811" s="83" t="s">
        <v>1388</v>
      </c>
      <c r="C811" s="11">
        <f>SUM(C812:C813)</f>
        <v>0</v>
      </c>
    </row>
    <row r="812" ht="16.9" customHeight="1" spans="1:3">
      <c r="A812" s="45">
        <v>2110704</v>
      </c>
      <c r="B812" s="23" t="s">
        <v>1389</v>
      </c>
      <c r="C812" s="28">
        <v>0</v>
      </c>
    </row>
    <row r="813" ht="16.9" customHeight="1" spans="1:3">
      <c r="A813" s="45">
        <v>2110799</v>
      </c>
      <c r="B813" s="23" t="s">
        <v>1390</v>
      </c>
      <c r="C813" s="28">
        <v>0</v>
      </c>
    </row>
    <row r="814" ht="16.9" customHeight="1" spans="1:3">
      <c r="A814" s="45">
        <v>21108</v>
      </c>
      <c r="B814" s="83" t="s">
        <v>1391</v>
      </c>
      <c r="C814" s="11">
        <f>SUM(C815:C816)</f>
        <v>0</v>
      </c>
    </row>
    <row r="815" ht="16.9" customHeight="1" spans="1:3">
      <c r="A815" s="45">
        <v>2110804</v>
      </c>
      <c r="B815" s="23" t="s">
        <v>1392</v>
      </c>
      <c r="C815" s="28">
        <v>0</v>
      </c>
    </row>
    <row r="816" ht="16.9" customHeight="1" spans="1:3">
      <c r="A816" s="45">
        <v>2110899</v>
      </c>
      <c r="B816" s="23" t="s">
        <v>1393</v>
      </c>
      <c r="C816" s="28">
        <v>0</v>
      </c>
    </row>
    <row r="817" ht="16.9" customHeight="1" spans="1:3">
      <c r="A817" s="45">
        <v>21109</v>
      </c>
      <c r="B817" s="83" t="s">
        <v>1394</v>
      </c>
      <c r="C817" s="11">
        <f>C818</f>
        <v>0</v>
      </c>
    </row>
    <row r="818" ht="16.9" customHeight="1" spans="1:3">
      <c r="A818" s="45">
        <v>2110901</v>
      </c>
      <c r="B818" s="23" t="s">
        <v>1395</v>
      </c>
      <c r="C818" s="28">
        <v>0</v>
      </c>
    </row>
    <row r="819" ht="16.9" customHeight="1" spans="1:3">
      <c r="A819" s="45">
        <v>21110</v>
      </c>
      <c r="B819" s="83" t="s">
        <v>1396</v>
      </c>
      <c r="C819" s="11">
        <f>C820</f>
        <v>569</v>
      </c>
    </row>
    <row r="820" ht="16.9" customHeight="1" spans="1:3">
      <c r="A820" s="45">
        <v>2111001</v>
      </c>
      <c r="B820" s="23" t="s">
        <v>1397</v>
      </c>
      <c r="C820" s="28">
        <v>569</v>
      </c>
    </row>
    <row r="821" ht="16.9" customHeight="1" spans="1:3">
      <c r="A821" s="45">
        <v>21111</v>
      </c>
      <c r="B821" s="83" t="s">
        <v>1398</v>
      </c>
      <c r="C821" s="11">
        <f>SUM(C822:C826)</f>
        <v>0</v>
      </c>
    </row>
    <row r="822" ht="16.9" customHeight="1" spans="1:3">
      <c r="A822" s="45">
        <v>2111101</v>
      </c>
      <c r="B822" s="23" t="s">
        <v>1399</v>
      </c>
      <c r="C822" s="28">
        <v>0</v>
      </c>
    </row>
    <row r="823" ht="16.9" customHeight="1" spans="1:3">
      <c r="A823" s="45">
        <v>2111102</v>
      </c>
      <c r="B823" s="23" t="s">
        <v>1400</v>
      </c>
      <c r="C823" s="28">
        <v>0</v>
      </c>
    </row>
    <row r="824" ht="16.9" customHeight="1" spans="1:3">
      <c r="A824" s="45">
        <v>2111103</v>
      </c>
      <c r="B824" s="23" t="s">
        <v>1401</v>
      </c>
      <c r="C824" s="28">
        <v>0</v>
      </c>
    </row>
    <row r="825" ht="16.9" customHeight="1" spans="1:3">
      <c r="A825" s="45">
        <v>2111104</v>
      </c>
      <c r="B825" s="23" t="s">
        <v>1402</v>
      </c>
      <c r="C825" s="28">
        <v>0</v>
      </c>
    </row>
    <row r="826" ht="16.9" customHeight="1" spans="1:3">
      <c r="A826" s="45">
        <v>2111199</v>
      </c>
      <c r="B826" s="23" t="s">
        <v>1403</v>
      </c>
      <c r="C826" s="28">
        <v>0</v>
      </c>
    </row>
    <row r="827" ht="16.9" customHeight="1" spans="1:3">
      <c r="A827" s="45">
        <v>21112</v>
      </c>
      <c r="B827" s="83" t="s">
        <v>1404</v>
      </c>
      <c r="C827" s="11">
        <f>C828</f>
        <v>0</v>
      </c>
    </row>
    <row r="828" ht="16.9" customHeight="1" spans="1:3">
      <c r="A828" s="45">
        <v>2111201</v>
      </c>
      <c r="B828" s="23" t="s">
        <v>1405</v>
      </c>
      <c r="C828" s="28">
        <v>0</v>
      </c>
    </row>
    <row r="829" ht="16.9" customHeight="1" spans="1:3">
      <c r="A829" s="45">
        <v>21113</v>
      </c>
      <c r="B829" s="83" t="s">
        <v>1406</v>
      </c>
      <c r="C829" s="11">
        <f>C830</f>
        <v>0</v>
      </c>
    </row>
    <row r="830" ht="16.9" customHeight="1" spans="1:3">
      <c r="A830" s="45">
        <v>2111301</v>
      </c>
      <c r="B830" s="23" t="s">
        <v>1407</v>
      </c>
      <c r="C830" s="28">
        <v>0</v>
      </c>
    </row>
    <row r="831" ht="16.9" customHeight="1" spans="1:3">
      <c r="A831" s="45">
        <v>21114</v>
      </c>
      <c r="B831" s="83" t="s">
        <v>1408</v>
      </c>
      <c r="C831" s="11">
        <f>SUM(C832:C846)</f>
        <v>0</v>
      </c>
    </row>
    <row r="832" ht="16.9" customHeight="1" spans="1:3">
      <c r="A832" s="45">
        <v>2111401</v>
      </c>
      <c r="B832" s="23" t="s">
        <v>782</v>
      </c>
      <c r="C832" s="28">
        <v>0</v>
      </c>
    </row>
    <row r="833" ht="16.9" customHeight="1" spans="1:3">
      <c r="A833" s="45">
        <v>2111402</v>
      </c>
      <c r="B833" s="23" t="s">
        <v>783</v>
      </c>
      <c r="C833" s="28">
        <v>0</v>
      </c>
    </row>
    <row r="834" ht="16.9" customHeight="1" spans="1:3">
      <c r="A834" s="45">
        <v>2111403</v>
      </c>
      <c r="B834" s="23" t="s">
        <v>784</v>
      </c>
      <c r="C834" s="28">
        <v>0</v>
      </c>
    </row>
    <row r="835" ht="16.9" customHeight="1" spans="1:3">
      <c r="A835" s="45">
        <v>2111404</v>
      </c>
      <c r="B835" s="23" t="s">
        <v>1409</v>
      </c>
      <c r="C835" s="28">
        <v>0</v>
      </c>
    </row>
    <row r="836" ht="16.9" customHeight="1" spans="1:3">
      <c r="A836" s="45">
        <v>2111405</v>
      </c>
      <c r="B836" s="23" t="s">
        <v>1410</v>
      </c>
      <c r="C836" s="28">
        <v>0</v>
      </c>
    </row>
    <row r="837" ht="16.9" customHeight="1" spans="1:3">
      <c r="A837" s="45">
        <v>2111406</v>
      </c>
      <c r="B837" s="23" t="s">
        <v>1411</v>
      </c>
      <c r="C837" s="28">
        <v>0</v>
      </c>
    </row>
    <row r="838" ht="16.9" customHeight="1" spans="1:3">
      <c r="A838" s="45">
        <v>2111407</v>
      </c>
      <c r="B838" s="23" t="s">
        <v>1412</v>
      </c>
      <c r="C838" s="28">
        <v>0</v>
      </c>
    </row>
    <row r="839" ht="16.9" customHeight="1" spans="1:3">
      <c r="A839" s="45">
        <v>2111408</v>
      </c>
      <c r="B839" s="23" t="s">
        <v>1413</v>
      </c>
      <c r="C839" s="28">
        <v>0</v>
      </c>
    </row>
    <row r="840" ht="16.9" customHeight="1" spans="1:3">
      <c r="A840" s="45">
        <v>2111409</v>
      </c>
      <c r="B840" s="23" t="s">
        <v>1414</v>
      </c>
      <c r="C840" s="28">
        <v>0</v>
      </c>
    </row>
    <row r="841" ht="16.9" customHeight="1" spans="1:3">
      <c r="A841" s="45">
        <v>2111410</v>
      </c>
      <c r="B841" s="23" t="s">
        <v>1415</v>
      </c>
      <c r="C841" s="28">
        <v>0</v>
      </c>
    </row>
    <row r="842" ht="16.9" customHeight="1" spans="1:3">
      <c r="A842" s="45">
        <v>2111411</v>
      </c>
      <c r="B842" s="23" t="s">
        <v>825</v>
      </c>
      <c r="C842" s="28">
        <v>0</v>
      </c>
    </row>
    <row r="843" ht="16.9" customHeight="1" spans="1:3">
      <c r="A843" s="45">
        <v>2111412</v>
      </c>
      <c r="B843" s="23" t="s">
        <v>1416</v>
      </c>
      <c r="C843" s="28">
        <v>0</v>
      </c>
    </row>
    <row r="844" ht="16.9" customHeight="1" spans="1:3">
      <c r="A844" s="45">
        <v>2111413</v>
      </c>
      <c r="B844" s="23" t="s">
        <v>1417</v>
      </c>
      <c r="C844" s="28">
        <v>0</v>
      </c>
    </row>
    <row r="845" ht="16.9" customHeight="1" spans="1:3">
      <c r="A845" s="45">
        <v>2111450</v>
      </c>
      <c r="B845" s="23" t="s">
        <v>791</v>
      </c>
      <c r="C845" s="28">
        <v>0</v>
      </c>
    </row>
    <row r="846" ht="16.9" customHeight="1" spans="1:3">
      <c r="A846" s="45">
        <v>2111499</v>
      </c>
      <c r="B846" s="23" t="s">
        <v>1418</v>
      </c>
      <c r="C846" s="28">
        <v>0</v>
      </c>
    </row>
    <row r="847" ht="16.9" customHeight="1" spans="1:3">
      <c r="A847" s="45">
        <v>21115</v>
      </c>
      <c r="B847" s="83" t="s">
        <v>1419</v>
      </c>
      <c r="C847" s="11">
        <f>SUM(C848:C852)</f>
        <v>0</v>
      </c>
    </row>
    <row r="848" ht="16.9" customHeight="1" spans="1:3">
      <c r="A848" s="45">
        <v>2111501</v>
      </c>
      <c r="B848" s="23" t="s">
        <v>1420</v>
      </c>
      <c r="C848" s="28">
        <v>0</v>
      </c>
    </row>
    <row r="849" ht="16.9" customHeight="1" spans="1:3">
      <c r="A849" s="45">
        <v>2111502</v>
      </c>
      <c r="B849" s="23" t="s">
        <v>1421</v>
      </c>
      <c r="C849" s="28">
        <v>0</v>
      </c>
    </row>
    <row r="850" ht="16.9" customHeight="1" spans="1:3">
      <c r="A850" s="45">
        <v>2111503</v>
      </c>
      <c r="B850" s="23" t="s">
        <v>1422</v>
      </c>
      <c r="C850" s="28">
        <v>0</v>
      </c>
    </row>
    <row r="851" ht="16.9" customHeight="1" spans="1:3">
      <c r="A851" s="45">
        <v>2111504</v>
      </c>
      <c r="B851" s="23" t="s">
        <v>1423</v>
      </c>
      <c r="C851" s="28">
        <v>0</v>
      </c>
    </row>
    <row r="852" ht="16.9" customHeight="1" spans="1:3">
      <c r="A852" s="45">
        <v>2111599</v>
      </c>
      <c r="B852" s="23" t="s">
        <v>1424</v>
      </c>
      <c r="C852" s="28">
        <v>0</v>
      </c>
    </row>
    <row r="853" ht="16.9" customHeight="1" spans="1:3">
      <c r="A853" s="45">
        <v>21199</v>
      </c>
      <c r="B853" s="83" t="s">
        <v>1425</v>
      </c>
      <c r="C853" s="11">
        <f>C854</f>
        <v>0</v>
      </c>
    </row>
    <row r="854" ht="16.9" customHeight="1" spans="1:3">
      <c r="A854" s="45">
        <v>2119901</v>
      </c>
      <c r="B854" s="23" t="s">
        <v>1426</v>
      </c>
      <c r="C854" s="28">
        <v>0</v>
      </c>
    </row>
    <row r="855" ht="16.9" customHeight="1" spans="1:3">
      <c r="A855" s="45">
        <v>212</v>
      </c>
      <c r="B855" s="83" t="s">
        <v>1427</v>
      </c>
      <c r="C855" s="11">
        <f>SUM(C856,C868,C870,C873,C875,C877)</f>
        <v>722</v>
      </c>
    </row>
    <row r="856" ht="16.9" customHeight="1" spans="1:3">
      <c r="A856" s="45">
        <v>21201</v>
      </c>
      <c r="B856" s="83" t="s">
        <v>1428</v>
      </c>
      <c r="C856" s="11">
        <f>SUM(C857:C867)</f>
        <v>168</v>
      </c>
    </row>
    <row r="857" ht="16.9" customHeight="1" spans="1:3">
      <c r="A857" s="45">
        <v>2120101</v>
      </c>
      <c r="B857" s="23" t="s">
        <v>782</v>
      </c>
      <c r="C857" s="28">
        <v>162</v>
      </c>
    </row>
    <row r="858" ht="16.9" customHeight="1" spans="1:3">
      <c r="A858" s="45">
        <v>2120102</v>
      </c>
      <c r="B858" s="23" t="s">
        <v>783</v>
      </c>
      <c r="C858" s="28">
        <v>0</v>
      </c>
    </row>
    <row r="859" ht="16.9" customHeight="1" spans="1:3">
      <c r="A859" s="45">
        <v>2120103</v>
      </c>
      <c r="B859" s="23" t="s">
        <v>784</v>
      </c>
      <c r="C859" s="28">
        <v>0</v>
      </c>
    </row>
    <row r="860" ht="16.9" customHeight="1" spans="1:3">
      <c r="A860" s="45">
        <v>2120104</v>
      </c>
      <c r="B860" s="23" t="s">
        <v>1429</v>
      </c>
      <c r="C860" s="28">
        <v>0</v>
      </c>
    </row>
    <row r="861" ht="16.9" customHeight="1" spans="1:3">
      <c r="A861" s="45">
        <v>2120105</v>
      </c>
      <c r="B861" s="23" t="s">
        <v>1430</v>
      </c>
      <c r="C861" s="28">
        <v>0</v>
      </c>
    </row>
    <row r="862" ht="16.9" customHeight="1" spans="1:3">
      <c r="A862" s="45">
        <v>2120106</v>
      </c>
      <c r="B862" s="23" t="s">
        <v>1431</v>
      </c>
      <c r="C862" s="28">
        <v>0</v>
      </c>
    </row>
    <row r="863" ht="16.9" customHeight="1" spans="1:3">
      <c r="A863" s="45">
        <v>2120107</v>
      </c>
      <c r="B863" s="23" t="s">
        <v>1432</v>
      </c>
      <c r="C863" s="28">
        <v>0</v>
      </c>
    </row>
    <row r="864" ht="16.9" customHeight="1" spans="1:3">
      <c r="A864" s="45">
        <v>2120108</v>
      </c>
      <c r="B864" s="23" t="s">
        <v>1433</v>
      </c>
      <c r="C864" s="28">
        <v>0</v>
      </c>
    </row>
    <row r="865" ht="16.9" customHeight="1" spans="1:3">
      <c r="A865" s="45">
        <v>2120109</v>
      </c>
      <c r="B865" s="23" t="s">
        <v>1434</v>
      </c>
      <c r="C865" s="28">
        <v>6</v>
      </c>
    </row>
    <row r="866" ht="16.9" customHeight="1" spans="1:3">
      <c r="A866" s="45">
        <v>2120110</v>
      </c>
      <c r="B866" s="23" t="s">
        <v>1435</v>
      </c>
      <c r="C866" s="28">
        <v>0</v>
      </c>
    </row>
    <row r="867" ht="16.9" customHeight="1" spans="1:3">
      <c r="A867" s="45">
        <v>2120199</v>
      </c>
      <c r="B867" s="23" t="s">
        <v>1436</v>
      </c>
      <c r="C867" s="28">
        <v>0</v>
      </c>
    </row>
    <row r="868" ht="16.9" customHeight="1" spans="1:3">
      <c r="A868" s="45">
        <v>21202</v>
      </c>
      <c r="B868" s="83" t="s">
        <v>1437</v>
      </c>
      <c r="C868" s="11">
        <f>C869</f>
        <v>226</v>
      </c>
    </row>
    <row r="869" ht="16.9" customHeight="1" spans="1:3">
      <c r="A869" s="45">
        <v>2120201</v>
      </c>
      <c r="B869" s="23" t="s">
        <v>1438</v>
      </c>
      <c r="C869" s="28">
        <v>226</v>
      </c>
    </row>
    <row r="870" ht="16.9" customHeight="1" spans="1:3">
      <c r="A870" s="45">
        <v>21203</v>
      </c>
      <c r="B870" s="83" t="s">
        <v>1439</v>
      </c>
      <c r="C870" s="11">
        <f>SUM(C871:C872)</f>
        <v>0</v>
      </c>
    </row>
    <row r="871" ht="16.9" customHeight="1" spans="1:3">
      <c r="A871" s="45">
        <v>2120303</v>
      </c>
      <c r="B871" s="23" t="s">
        <v>1440</v>
      </c>
      <c r="C871" s="28">
        <v>0</v>
      </c>
    </row>
    <row r="872" ht="16.9" customHeight="1" spans="1:3">
      <c r="A872" s="45">
        <v>2120399</v>
      </c>
      <c r="B872" s="23" t="s">
        <v>1441</v>
      </c>
      <c r="C872" s="28">
        <v>0</v>
      </c>
    </row>
    <row r="873" ht="16.9" customHeight="1" spans="1:3">
      <c r="A873" s="45">
        <v>21205</v>
      </c>
      <c r="B873" s="83" t="s">
        <v>1442</v>
      </c>
      <c r="C873" s="11">
        <f>C874</f>
        <v>328</v>
      </c>
    </row>
    <row r="874" ht="16.9" customHeight="1" spans="1:3">
      <c r="A874" s="45">
        <v>2120501</v>
      </c>
      <c r="B874" s="23" t="s">
        <v>1443</v>
      </c>
      <c r="C874" s="28">
        <v>328</v>
      </c>
    </row>
    <row r="875" ht="16.9" customHeight="1" spans="1:3">
      <c r="A875" s="45">
        <v>21206</v>
      </c>
      <c r="B875" s="83" t="s">
        <v>1444</v>
      </c>
      <c r="C875" s="11">
        <f>C876</f>
        <v>0</v>
      </c>
    </row>
    <row r="876" ht="16.9" customHeight="1" spans="1:3">
      <c r="A876" s="45">
        <v>2120601</v>
      </c>
      <c r="B876" s="23" t="s">
        <v>1445</v>
      </c>
      <c r="C876" s="28">
        <v>0</v>
      </c>
    </row>
    <row r="877" ht="16.9" customHeight="1" spans="1:3">
      <c r="A877" s="45">
        <v>21299</v>
      </c>
      <c r="B877" s="83" t="s">
        <v>1446</v>
      </c>
      <c r="C877" s="11">
        <f>C878</f>
        <v>0</v>
      </c>
    </row>
    <row r="878" ht="16.9" customHeight="1" spans="1:3">
      <c r="A878" s="45">
        <v>2129999</v>
      </c>
      <c r="B878" s="23" t="s">
        <v>1447</v>
      </c>
      <c r="C878" s="28">
        <v>0</v>
      </c>
    </row>
    <row r="879" ht="16.9" customHeight="1" spans="1:3">
      <c r="A879" s="45">
        <v>213</v>
      </c>
      <c r="B879" s="83" t="s">
        <v>1448</v>
      </c>
      <c r="C879" s="11">
        <f>SUM(C880,C909,C938,C965,C976,C987,C993,C1000,C1004,C1008)</f>
        <v>4698</v>
      </c>
    </row>
    <row r="880" ht="16.9" customHeight="1" spans="1:3">
      <c r="A880" s="45">
        <v>21301</v>
      </c>
      <c r="B880" s="83" t="s">
        <v>1449</v>
      </c>
      <c r="C880" s="11">
        <f>SUM(C881:C908)</f>
        <v>2445</v>
      </c>
    </row>
    <row r="881" ht="16.9" customHeight="1" spans="1:3">
      <c r="A881" s="45">
        <v>2130101</v>
      </c>
      <c r="B881" s="23" t="s">
        <v>782</v>
      </c>
      <c r="C881" s="28">
        <v>262</v>
      </c>
    </row>
    <row r="882" ht="16.9" customHeight="1" spans="1:3">
      <c r="A882" s="45">
        <v>2130102</v>
      </c>
      <c r="B882" s="23" t="s">
        <v>783</v>
      </c>
      <c r="C882" s="28">
        <v>17</v>
      </c>
    </row>
    <row r="883" ht="16.9" customHeight="1" spans="1:3">
      <c r="A883" s="45">
        <v>2130103</v>
      </c>
      <c r="B883" s="23" t="s">
        <v>784</v>
      </c>
      <c r="C883" s="28">
        <v>0</v>
      </c>
    </row>
    <row r="884" ht="16.9" customHeight="1" spans="1:3">
      <c r="A884" s="45">
        <v>2130104</v>
      </c>
      <c r="B884" s="23" t="s">
        <v>791</v>
      </c>
      <c r="C884" s="28">
        <v>101</v>
      </c>
    </row>
    <row r="885" ht="16.9" customHeight="1" spans="1:3">
      <c r="A885" s="45">
        <v>2130105</v>
      </c>
      <c r="B885" s="23" t="s">
        <v>1450</v>
      </c>
      <c r="C885" s="28">
        <v>0</v>
      </c>
    </row>
    <row r="886" ht="16.9" customHeight="1" spans="1:3">
      <c r="A886" s="45">
        <v>2130106</v>
      </c>
      <c r="B886" s="23" t="s">
        <v>1451</v>
      </c>
      <c r="C886" s="28">
        <v>13</v>
      </c>
    </row>
    <row r="887" ht="16.9" customHeight="1" spans="1:3">
      <c r="A887" s="45">
        <v>2130108</v>
      </c>
      <c r="B887" s="23" t="s">
        <v>1452</v>
      </c>
      <c r="C887" s="28">
        <v>66</v>
      </c>
    </row>
    <row r="888" ht="16.9" customHeight="1" spans="1:3">
      <c r="A888" s="45">
        <v>2130109</v>
      </c>
      <c r="B888" s="23" t="s">
        <v>1453</v>
      </c>
      <c r="C888" s="28">
        <v>0</v>
      </c>
    </row>
    <row r="889" ht="16.9" customHeight="1" spans="1:3">
      <c r="A889" s="45">
        <v>2130110</v>
      </c>
      <c r="B889" s="23" t="s">
        <v>1454</v>
      </c>
      <c r="C889" s="28">
        <v>90</v>
      </c>
    </row>
    <row r="890" ht="16.9" customHeight="1" spans="1:3">
      <c r="A890" s="45">
        <v>2130111</v>
      </c>
      <c r="B890" s="23" t="s">
        <v>1455</v>
      </c>
      <c r="C890" s="28">
        <v>14</v>
      </c>
    </row>
    <row r="891" ht="16.9" customHeight="1" spans="1:3">
      <c r="A891" s="45">
        <v>2130112</v>
      </c>
      <c r="B891" s="23" t="s">
        <v>1456</v>
      </c>
      <c r="C891" s="28">
        <v>0</v>
      </c>
    </row>
    <row r="892" ht="16.9" customHeight="1" spans="1:3">
      <c r="A892" s="45">
        <v>2130114</v>
      </c>
      <c r="B892" s="23" t="s">
        <v>1457</v>
      </c>
      <c r="C892" s="28">
        <v>0</v>
      </c>
    </row>
    <row r="893" ht="16.9" customHeight="1" spans="1:3">
      <c r="A893" s="45">
        <v>2130119</v>
      </c>
      <c r="B893" s="23" t="s">
        <v>1458</v>
      </c>
      <c r="C893" s="28">
        <v>15</v>
      </c>
    </row>
    <row r="894" ht="16.9" customHeight="1" spans="1:3">
      <c r="A894" s="45">
        <v>2130120</v>
      </c>
      <c r="B894" s="23" t="s">
        <v>1459</v>
      </c>
      <c r="C894" s="28">
        <v>0</v>
      </c>
    </row>
    <row r="895" ht="16.9" customHeight="1" spans="1:3">
      <c r="A895" s="45">
        <v>2130121</v>
      </c>
      <c r="B895" s="23" t="s">
        <v>1460</v>
      </c>
      <c r="C895" s="28">
        <v>0</v>
      </c>
    </row>
    <row r="896" ht="16.9" customHeight="1" spans="1:3">
      <c r="A896" s="45">
        <v>2130122</v>
      </c>
      <c r="B896" s="23" t="s">
        <v>1461</v>
      </c>
      <c r="C896" s="28">
        <v>101</v>
      </c>
    </row>
    <row r="897" ht="16.9" customHeight="1" spans="1:3">
      <c r="A897" s="45">
        <v>2130123</v>
      </c>
      <c r="B897" s="23" t="s">
        <v>1462</v>
      </c>
      <c r="C897" s="28">
        <v>357</v>
      </c>
    </row>
    <row r="898" ht="16.9" customHeight="1" spans="1:3">
      <c r="A898" s="45">
        <v>2130124</v>
      </c>
      <c r="B898" s="23" t="s">
        <v>1463</v>
      </c>
      <c r="C898" s="28">
        <v>0</v>
      </c>
    </row>
    <row r="899" ht="16.9" customHeight="1" spans="1:3">
      <c r="A899" s="45">
        <v>2130125</v>
      </c>
      <c r="B899" s="23" t="s">
        <v>1464</v>
      </c>
      <c r="C899" s="28">
        <v>475</v>
      </c>
    </row>
    <row r="900" ht="16.9" customHeight="1" spans="1:3">
      <c r="A900" s="45">
        <v>2130126</v>
      </c>
      <c r="B900" s="23" t="s">
        <v>1465</v>
      </c>
      <c r="C900" s="28">
        <v>54</v>
      </c>
    </row>
    <row r="901" ht="16.9" customHeight="1" spans="1:3">
      <c r="A901" s="45">
        <v>2130129</v>
      </c>
      <c r="B901" s="23" t="s">
        <v>1466</v>
      </c>
      <c r="C901" s="28">
        <v>0</v>
      </c>
    </row>
    <row r="902" ht="16.9" customHeight="1" spans="1:3">
      <c r="A902" s="45">
        <v>2130135</v>
      </c>
      <c r="B902" s="23" t="s">
        <v>1467</v>
      </c>
      <c r="C902" s="28">
        <v>0</v>
      </c>
    </row>
    <row r="903" ht="16.9" customHeight="1" spans="1:3">
      <c r="A903" s="45">
        <v>2130142</v>
      </c>
      <c r="B903" s="23" t="s">
        <v>1468</v>
      </c>
      <c r="C903" s="28">
        <v>0</v>
      </c>
    </row>
    <row r="904" ht="16.9" customHeight="1" spans="1:3">
      <c r="A904" s="45">
        <v>2130147</v>
      </c>
      <c r="B904" s="23" t="s">
        <v>1469</v>
      </c>
      <c r="C904" s="28">
        <v>0</v>
      </c>
    </row>
    <row r="905" ht="16.9" customHeight="1" spans="1:3">
      <c r="A905" s="45">
        <v>2130148</v>
      </c>
      <c r="B905" s="23" t="s">
        <v>1470</v>
      </c>
      <c r="C905" s="28">
        <v>0</v>
      </c>
    </row>
    <row r="906" ht="16.9" customHeight="1" spans="1:3">
      <c r="A906" s="45">
        <v>2130152</v>
      </c>
      <c r="B906" s="23" t="s">
        <v>1471</v>
      </c>
      <c r="C906" s="28">
        <v>39</v>
      </c>
    </row>
    <row r="907" ht="16.9" customHeight="1" spans="1:3">
      <c r="A907" s="45">
        <v>2130153</v>
      </c>
      <c r="B907" s="23" t="s">
        <v>1472</v>
      </c>
      <c r="C907" s="28">
        <v>0</v>
      </c>
    </row>
    <row r="908" ht="16.9" customHeight="1" spans="1:3">
      <c r="A908" s="45">
        <v>2130199</v>
      </c>
      <c r="B908" s="23" t="s">
        <v>1473</v>
      </c>
      <c r="C908" s="28">
        <v>841</v>
      </c>
    </row>
    <row r="909" ht="16.9" customHeight="1" spans="1:3">
      <c r="A909" s="45">
        <v>21302</v>
      </c>
      <c r="B909" s="83" t="s">
        <v>1474</v>
      </c>
      <c r="C909" s="11">
        <f>SUM(C910:C937)</f>
        <v>0</v>
      </c>
    </row>
    <row r="910" ht="16.9" customHeight="1" spans="1:3">
      <c r="A910" s="45">
        <v>2130201</v>
      </c>
      <c r="B910" s="23" t="s">
        <v>782</v>
      </c>
      <c r="C910" s="28">
        <v>0</v>
      </c>
    </row>
    <row r="911" ht="16.9" customHeight="1" spans="1:3">
      <c r="A911" s="45">
        <v>2130202</v>
      </c>
      <c r="B911" s="23" t="s">
        <v>783</v>
      </c>
      <c r="C911" s="28">
        <v>0</v>
      </c>
    </row>
    <row r="912" ht="16.9" customHeight="1" spans="1:3">
      <c r="A912" s="45">
        <v>2130203</v>
      </c>
      <c r="B912" s="23" t="s">
        <v>784</v>
      </c>
      <c r="C912" s="28">
        <v>0</v>
      </c>
    </row>
    <row r="913" ht="16.9" customHeight="1" spans="1:3">
      <c r="A913" s="45">
        <v>2130204</v>
      </c>
      <c r="B913" s="23" t="s">
        <v>1475</v>
      </c>
      <c r="C913" s="28">
        <v>0</v>
      </c>
    </row>
    <row r="914" ht="16.9" customHeight="1" spans="1:3">
      <c r="A914" s="45">
        <v>2130205</v>
      </c>
      <c r="B914" s="23" t="s">
        <v>1476</v>
      </c>
      <c r="C914" s="28">
        <v>0</v>
      </c>
    </row>
    <row r="915" ht="16.9" customHeight="1" spans="1:3">
      <c r="A915" s="45">
        <v>2130206</v>
      </c>
      <c r="B915" s="23" t="s">
        <v>1477</v>
      </c>
      <c r="C915" s="28">
        <v>0</v>
      </c>
    </row>
    <row r="916" ht="16.9" customHeight="1" spans="1:3">
      <c r="A916" s="45">
        <v>2130207</v>
      </c>
      <c r="B916" s="23" t="s">
        <v>1478</v>
      </c>
      <c r="C916" s="28">
        <v>0</v>
      </c>
    </row>
    <row r="917" ht="16.9" customHeight="1" spans="1:3">
      <c r="A917" s="45">
        <v>2130208</v>
      </c>
      <c r="B917" s="23" t="s">
        <v>1479</v>
      </c>
      <c r="C917" s="28">
        <v>0</v>
      </c>
    </row>
    <row r="918" ht="16.9" customHeight="1" spans="1:3">
      <c r="A918" s="45">
        <v>2130209</v>
      </c>
      <c r="B918" s="23" t="s">
        <v>1480</v>
      </c>
      <c r="C918" s="28">
        <v>0</v>
      </c>
    </row>
    <row r="919" ht="16.9" customHeight="1" spans="1:3">
      <c r="A919" s="45">
        <v>2130210</v>
      </c>
      <c r="B919" s="23" t="s">
        <v>1481</v>
      </c>
      <c r="C919" s="28">
        <v>0</v>
      </c>
    </row>
    <row r="920" ht="16.9" customHeight="1" spans="1:3">
      <c r="A920" s="45">
        <v>2130211</v>
      </c>
      <c r="B920" s="23" t="s">
        <v>1482</v>
      </c>
      <c r="C920" s="28">
        <v>0</v>
      </c>
    </row>
    <row r="921" ht="16.9" customHeight="1" spans="1:3">
      <c r="A921" s="45">
        <v>2130212</v>
      </c>
      <c r="B921" s="23" t="s">
        <v>1483</v>
      </c>
      <c r="C921" s="28">
        <v>0</v>
      </c>
    </row>
    <row r="922" ht="16.9" customHeight="1" spans="1:3">
      <c r="A922" s="45">
        <v>2130213</v>
      </c>
      <c r="B922" s="23" t="s">
        <v>1484</v>
      </c>
      <c r="C922" s="28">
        <v>0</v>
      </c>
    </row>
    <row r="923" ht="16.9" customHeight="1" spans="1:3">
      <c r="A923" s="45">
        <v>2130216</v>
      </c>
      <c r="B923" s="23" t="s">
        <v>1485</v>
      </c>
      <c r="C923" s="28">
        <v>0</v>
      </c>
    </row>
    <row r="924" ht="16.9" customHeight="1" spans="1:3">
      <c r="A924" s="45">
        <v>2130217</v>
      </c>
      <c r="B924" s="23" t="s">
        <v>1486</v>
      </c>
      <c r="C924" s="28">
        <v>0</v>
      </c>
    </row>
    <row r="925" ht="16.9" customHeight="1" spans="1:3">
      <c r="A925" s="45">
        <v>2130218</v>
      </c>
      <c r="B925" s="23" t="s">
        <v>1487</v>
      </c>
      <c r="C925" s="28">
        <v>0</v>
      </c>
    </row>
    <row r="926" ht="16.9" customHeight="1" spans="1:3">
      <c r="A926" s="45">
        <v>2130219</v>
      </c>
      <c r="B926" s="23" t="s">
        <v>1488</v>
      </c>
      <c r="C926" s="28">
        <v>0</v>
      </c>
    </row>
    <row r="927" ht="16.9" customHeight="1" spans="1:3">
      <c r="A927" s="45">
        <v>2130220</v>
      </c>
      <c r="B927" s="23" t="s">
        <v>1489</v>
      </c>
      <c r="C927" s="28">
        <v>0</v>
      </c>
    </row>
    <row r="928" ht="16.9" customHeight="1" spans="1:3">
      <c r="A928" s="45">
        <v>2130221</v>
      </c>
      <c r="B928" s="23" t="s">
        <v>1490</v>
      </c>
      <c r="C928" s="28">
        <v>0</v>
      </c>
    </row>
    <row r="929" ht="16.9" customHeight="1" spans="1:3">
      <c r="A929" s="45">
        <v>2130223</v>
      </c>
      <c r="B929" s="23" t="s">
        <v>1491</v>
      </c>
      <c r="C929" s="28">
        <v>0</v>
      </c>
    </row>
    <row r="930" ht="16.9" customHeight="1" spans="1:3">
      <c r="A930" s="45">
        <v>2130224</v>
      </c>
      <c r="B930" s="23" t="s">
        <v>1492</v>
      </c>
      <c r="C930" s="28">
        <v>0</v>
      </c>
    </row>
    <row r="931" ht="16.9" customHeight="1" spans="1:3">
      <c r="A931" s="45">
        <v>2130225</v>
      </c>
      <c r="B931" s="23" t="s">
        <v>1493</v>
      </c>
      <c r="C931" s="28">
        <v>0</v>
      </c>
    </row>
    <row r="932" ht="16.9" customHeight="1" spans="1:3">
      <c r="A932" s="45">
        <v>2130226</v>
      </c>
      <c r="B932" s="23" t="s">
        <v>1494</v>
      </c>
      <c r="C932" s="28">
        <v>0</v>
      </c>
    </row>
    <row r="933" ht="16.9" customHeight="1" spans="1:3">
      <c r="A933" s="45">
        <v>2130227</v>
      </c>
      <c r="B933" s="23" t="s">
        <v>1495</v>
      </c>
      <c r="C933" s="28">
        <v>0</v>
      </c>
    </row>
    <row r="934" ht="16.9" customHeight="1" spans="1:3">
      <c r="A934" s="45">
        <v>2130232</v>
      </c>
      <c r="B934" s="23" t="s">
        <v>1496</v>
      </c>
      <c r="C934" s="28">
        <v>0</v>
      </c>
    </row>
    <row r="935" ht="16.9" customHeight="1" spans="1:3">
      <c r="A935" s="45">
        <v>2130233</v>
      </c>
      <c r="B935" s="23" t="s">
        <v>1497</v>
      </c>
      <c r="C935" s="28">
        <v>0</v>
      </c>
    </row>
    <row r="936" ht="16.9" customHeight="1" spans="1:3">
      <c r="A936" s="45">
        <v>2130234</v>
      </c>
      <c r="B936" s="23" t="s">
        <v>1498</v>
      </c>
      <c r="C936" s="28">
        <v>0</v>
      </c>
    </row>
    <row r="937" ht="16.9" customHeight="1" spans="1:3">
      <c r="A937" s="45">
        <v>2130299</v>
      </c>
      <c r="B937" s="23" t="s">
        <v>1499</v>
      </c>
      <c r="C937" s="28">
        <v>0</v>
      </c>
    </row>
    <row r="938" ht="16.9" customHeight="1" spans="1:3">
      <c r="A938" s="45">
        <v>21303</v>
      </c>
      <c r="B938" s="83" t="s">
        <v>1500</v>
      </c>
      <c r="C938" s="11">
        <f>SUM(C939:C964)</f>
        <v>922</v>
      </c>
    </row>
    <row r="939" ht="16.9" customHeight="1" spans="1:3">
      <c r="A939" s="45">
        <v>2130301</v>
      </c>
      <c r="B939" s="23" t="s">
        <v>782</v>
      </c>
      <c r="C939" s="28">
        <v>0</v>
      </c>
    </row>
    <row r="940" ht="16.9" customHeight="1" spans="1:3">
      <c r="A940" s="45">
        <v>2130302</v>
      </c>
      <c r="B940" s="23" t="s">
        <v>783</v>
      </c>
      <c r="C940" s="28">
        <v>0</v>
      </c>
    </row>
    <row r="941" ht="16.9" customHeight="1" spans="1:3">
      <c r="A941" s="45">
        <v>2130303</v>
      </c>
      <c r="B941" s="23" t="s">
        <v>784</v>
      </c>
      <c r="C941" s="28">
        <v>0</v>
      </c>
    </row>
    <row r="942" ht="16.9" customHeight="1" spans="1:3">
      <c r="A942" s="45">
        <v>2130304</v>
      </c>
      <c r="B942" s="23" t="s">
        <v>1501</v>
      </c>
      <c r="C942" s="28">
        <v>0</v>
      </c>
    </row>
    <row r="943" ht="16.9" customHeight="1" spans="1:3">
      <c r="A943" s="45">
        <v>2130305</v>
      </c>
      <c r="B943" s="23" t="s">
        <v>1502</v>
      </c>
      <c r="C943" s="28">
        <v>616</v>
      </c>
    </row>
    <row r="944" ht="16.9" customHeight="1" spans="1:3">
      <c r="A944" s="45">
        <v>2130306</v>
      </c>
      <c r="B944" s="23" t="s">
        <v>1503</v>
      </c>
      <c r="C944" s="28">
        <v>0</v>
      </c>
    </row>
    <row r="945" ht="16.9" customHeight="1" spans="1:3">
      <c r="A945" s="45">
        <v>2130307</v>
      </c>
      <c r="B945" s="23" t="s">
        <v>1504</v>
      </c>
      <c r="C945" s="28">
        <v>0</v>
      </c>
    </row>
    <row r="946" ht="16.9" customHeight="1" spans="1:3">
      <c r="A946" s="45">
        <v>2130308</v>
      </c>
      <c r="B946" s="23" t="s">
        <v>1505</v>
      </c>
      <c r="C946" s="28">
        <v>0</v>
      </c>
    </row>
    <row r="947" ht="16.9" customHeight="1" spans="1:3">
      <c r="A947" s="45">
        <v>2130309</v>
      </c>
      <c r="B947" s="23" t="s">
        <v>1506</v>
      </c>
      <c r="C947" s="28">
        <v>0</v>
      </c>
    </row>
    <row r="948" ht="16.9" customHeight="1" spans="1:3">
      <c r="A948" s="45">
        <v>2130310</v>
      </c>
      <c r="B948" s="23" t="s">
        <v>1507</v>
      </c>
      <c r="C948" s="28">
        <v>0</v>
      </c>
    </row>
    <row r="949" ht="16.9" customHeight="1" spans="1:3">
      <c r="A949" s="45">
        <v>2130311</v>
      </c>
      <c r="B949" s="23" t="s">
        <v>1508</v>
      </c>
      <c r="C949" s="28">
        <v>0</v>
      </c>
    </row>
    <row r="950" ht="16.9" customHeight="1" spans="1:3">
      <c r="A950" s="45">
        <v>2130312</v>
      </c>
      <c r="B950" s="23" t="s">
        <v>1509</v>
      </c>
      <c r="C950" s="28">
        <v>0</v>
      </c>
    </row>
    <row r="951" ht="16.9" customHeight="1" spans="1:3">
      <c r="A951" s="45">
        <v>2130313</v>
      </c>
      <c r="B951" s="23" t="s">
        <v>1510</v>
      </c>
      <c r="C951" s="28">
        <v>0</v>
      </c>
    </row>
    <row r="952" ht="16.9" customHeight="1" spans="1:3">
      <c r="A952" s="45">
        <v>2130314</v>
      </c>
      <c r="B952" s="23" t="s">
        <v>1511</v>
      </c>
      <c r="C952" s="28">
        <v>0</v>
      </c>
    </row>
    <row r="953" ht="16.9" customHeight="1" spans="1:3">
      <c r="A953" s="45">
        <v>2130315</v>
      </c>
      <c r="B953" s="23" t="s">
        <v>1512</v>
      </c>
      <c r="C953" s="28">
        <v>50</v>
      </c>
    </row>
    <row r="954" ht="16.9" customHeight="1" spans="1:3">
      <c r="A954" s="45">
        <v>2130316</v>
      </c>
      <c r="B954" s="23" t="s">
        <v>1513</v>
      </c>
      <c r="C954" s="28">
        <v>0</v>
      </c>
    </row>
    <row r="955" ht="16.9" customHeight="1" spans="1:3">
      <c r="A955" s="45">
        <v>2130317</v>
      </c>
      <c r="B955" s="23" t="s">
        <v>1514</v>
      </c>
      <c r="C955" s="28">
        <v>0</v>
      </c>
    </row>
    <row r="956" ht="16.9" customHeight="1" spans="1:3">
      <c r="A956" s="45">
        <v>2130318</v>
      </c>
      <c r="B956" s="23" t="s">
        <v>1515</v>
      </c>
      <c r="C956" s="28">
        <v>0</v>
      </c>
    </row>
    <row r="957" ht="16.9" customHeight="1" spans="1:3">
      <c r="A957" s="45">
        <v>2130321</v>
      </c>
      <c r="B957" s="23" t="s">
        <v>1516</v>
      </c>
      <c r="C957" s="28">
        <v>0</v>
      </c>
    </row>
    <row r="958" ht="16.9" customHeight="1" spans="1:3">
      <c r="A958" s="45">
        <v>2130322</v>
      </c>
      <c r="B958" s="23" t="s">
        <v>1517</v>
      </c>
      <c r="C958" s="28">
        <v>0</v>
      </c>
    </row>
    <row r="959" ht="16.9" customHeight="1" spans="1:3">
      <c r="A959" s="45">
        <v>2130331</v>
      </c>
      <c r="B959" s="23" t="s">
        <v>1518</v>
      </c>
      <c r="C959" s="28">
        <v>30</v>
      </c>
    </row>
    <row r="960" ht="16.9" customHeight="1" spans="1:3">
      <c r="A960" s="45">
        <v>2130332</v>
      </c>
      <c r="B960" s="23" t="s">
        <v>1519</v>
      </c>
      <c r="C960" s="28">
        <v>0</v>
      </c>
    </row>
    <row r="961" ht="16.9" customHeight="1" spans="1:3">
      <c r="A961" s="45">
        <v>2130333</v>
      </c>
      <c r="B961" s="23" t="s">
        <v>1491</v>
      </c>
      <c r="C961" s="28">
        <v>0</v>
      </c>
    </row>
    <row r="962" ht="16.9" customHeight="1" spans="1:3">
      <c r="A962" s="45">
        <v>2130334</v>
      </c>
      <c r="B962" s="23" t="s">
        <v>1520</v>
      </c>
      <c r="C962" s="28">
        <v>0</v>
      </c>
    </row>
    <row r="963" ht="16.9" customHeight="1" spans="1:3">
      <c r="A963" s="45">
        <v>2130335</v>
      </c>
      <c r="B963" s="23" t="s">
        <v>1521</v>
      </c>
      <c r="C963" s="28">
        <v>226</v>
      </c>
    </row>
    <row r="964" ht="16.9" customHeight="1" spans="1:3">
      <c r="A964" s="45">
        <v>2130399</v>
      </c>
      <c r="B964" s="23" t="s">
        <v>1522</v>
      </c>
      <c r="C964" s="28">
        <v>0</v>
      </c>
    </row>
    <row r="965" ht="16.9" customHeight="1" spans="1:3">
      <c r="A965" s="45">
        <v>21304</v>
      </c>
      <c r="B965" s="83" t="s">
        <v>1523</v>
      </c>
      <c r="C965" s="11">
        <f>SUM(C966:C975)</f>
        <v>0</v>
      </c>
    </row>
    <row r="966" ht="16.9" customHeight="1" spans="1:3">
      <c r="A966" s="45">
        <v>2130401</v>
      </c>
      <c r="B966" s="23" t="s">
        <v>782</v>
      </c>
      <c r="C966" s="28">
        <v>0</v>
      </c>
    </row>
    <row r="967" ht="16.9" customHeight="1" spans="1:3">
      <c r="A967" s="45">
        <v>2130402</v>
      </c>
      <c r="B967" s="23" t="s">
        <v>783</v>
      </c>
      <c r="C967" s="28">
        <v>0</v>
      </c>
    </row>
    <row r="968" ht="16.9" customHeight="1" spans="1:3">
      <c r="A968" s="45">
        <v>2130403</v>
      </c>
      <c r="B968" s="23" t="s">
        <v>784</v>
      </c>
      <c r="C968" s="28">
        <v>0</v>
      </c>
    </row>
    <row r="969" ht="16.9" customHeight="1" spans="1:3">
      <c r="A969" s="45">
        <v>2130404</v>
      </c>
      <c r="B969" s="23" t="s">
        <v>1524</v>
      </c>
      <c r="C969" s="28">
        <v>0</v>
      </c>
    </row>
    <row r="970" ht="16.9" customHeight="1" spans="1:3">
      <c r="A970" s="45">
        <v>2130405</v>
      </c>
      <c r="B970" s="23" t="s">
        <v>1525</v>
      </c>
      <c r="C970" s="28">
        <v>0</v>
      </c>
    </row>
    <row r="971" ht="16.9" customHeight="1" spans="1:3">
      <c r="A971" s="45">
        <v>2130406</v>
      </c>
      <c r="B971" s="23" t="s">
        <v>1526</v>
      </c>
      <c r="C971" s="28">
        <v>0</v>
      </c>
    </row>
    <row r="972" ht="16.9" customHeight="1" spans="1:3">
      <c r="A972" s="45">
        <v>2130407</v>
      </c>
      <c r="B972" s="23" t="s">
        <v>1527</v>
      </c>
      <c r="C972" s="28">
        <v>0</v>
      </c>
    </row>
    <row r="973" ht="16.9" customHeight="1" spans="1:3">
      <c r="A973" s="45">
        <v>2130408</v>
      </c>
      <c r="B973" s="23" t="s">
        <v>1528</v>
      </c>
      <c r="C973" s="28">
        <v>0</v>
      </c>
    </row>
    <row r="974" ht="16.9" customHeight="1" spans="1:3">
      <c r="A974" s="45">
        <v>2130409</v>
      </c>
      <c r="B974" s="23" t="s">
        <v>1529</v>
      </c>
      <c r="C974" s="28">
        <v>0</v>
      </c>
    </row>
    <row r="975" ht="16.9" customHeight="1" spans="1:3">
      <c r="A975" s="45">
        <v>2130499</v>
      </c>
      <c r="B975" s="23" t="s">
        <v>1530</v>
      </c>
      <c r="C975" s="28">
        <v>0</v>
      </c>
    </row>
    <row r="976" ht="16.9" customHeight="1" spans="1:3">
      <c r="A976" s="45">
        <v>21305</v>
      </c>
      <c r="B976" s="83" t="s">
        <v>1531</v>
      </c>
      <c r="C976" s="11">
        <f>SUM(C977:C986)</f>
        <v>0</v>
      </c>
    </row>
    <row r="977" ht="16.9" customHeight="1" spans="1:3">
      <c r="A977" s="45">
        <v>2130501</v>
      </c>
      <c r="B977" s="23" t="s">
        <v>782</v>
      </c>
      <c r="C977" s="28">
        <v>0</v>
      </c>
    </row>
    <row r="978" ht="16.9" customHeight="1" spans="1:3">
      <c r="A978" s="45">
        <v>2130502</v>
      </c>
      <c r="B978" s="23" t="s">
        <v>783</v>
      </c>
      <c r="C978" s="28">
        <v>0</v>
      </c>
    </row>
    <row r="979" ht="16.9" customHeight="1" spans="1:3">
      <c r="A979" s="45">
        <v>2130503</v>
      </c>
      <c r="B979" s="23" t="s">
        <v>784</v>
      </c>
      <c r="C979" s="28">
        <v>0</v>
      </c>
    </row>
    <row r="980" ht="16.9" customHeight="1" spans="1:3">
      <c r="A980" s="45">
        <v>2130504</v>
      </c>
      <c r="B980" s="23" t="s">
        <v>1532</v>
      </c>
      <c r="C980" s="28">
        <v>0</v>
      </c>
    </row>
    <row r="981" ht="16.9" customHeight="1" spans="1:3">
      <c r="A981" s="45">
        <v>2130505</v>
      </c>
      <c r="B981" s="23" t="s">
        <v>1533</v>
      </c>
      <c r="C981" s="28">
        <v>0</v>
      </c>
    </row>
    <row r="982" ht="16.9" customHeight="1" spans="1:3">
      <c r="A982" s="45">
        <v>2130506</v>
      </c>
      <c r="B982" s="23" t="s">
        <v>1534</v>
      </c>
      <c r="C982" s="28">
        <v>0</v>
      </c>
    </row>
    <row r="983" ht="16.9" customHeight="1" spans="1:3">
      <c r="A983" s="45">
        <v>2130507</v>
      </c>
      <c r="B983" s="23" t="s">
        <v>1535</v>
      </c>
      <c r="C983" s="28">
        <v>0</v>
      </c>
    </row>
    <row r="984" ht="16.9" customHeight="1" spans="1:3">
      <c r="A984" s="45">
        <v>2130508</v>
      </c>
      <c r="B984" s="23" t="s">
        <v>1536</v>
      </c>
      <c r="C984" s="28">
        <v>0</v>
      </c>
    </row>
    <row r="985" ht="16.9" customHeight="1" spans="1:3">
      <c r="A985" s="45">
        <v>2130550</v>
      </c>
      <c r="B985" s="23" t="s">
        <v>1537</v>
      </c>
      <c r="C985" s="28">
        <v>0</v>
      </c>
    </row>
    <row r="986" ht="16.9" customHeight="1" spans="1:3">
      <c r="A986" s="45">
        <v>2130599</v>
      </c>
      <c r="B986" s="23" t="s">
        <v>1538</v>
      </c>
      <c r="C986" s="28">
        <v>0</v>
      </c>
    </row>
    <row r="987" ht="16.9" customHeight="1" spans="1:3">
      <c r="A987" s="45">
        <v>21306</v>
      </c>
      <c r="B987" s="83" t="s">
        <v>1539</v>
      </c>
      <c r="C987" s="11">
        <f>SUM(C988:C992)</f>
        <v>350</v>
      </c>
    </row>
    <row r="988" ht="16.9" customHeight="1" spans="1:3">
      <c r="A988" s="45">
        <v>2130601</v>
      </c>
      <c r="B988" s="23" t="s">
        <v>1106</v>
      </c>
      <c r="C988" s="28">
        <v>0</v>
      </c>
    </row>
    <row r="989" ht="16.9" customHeight="1" spans="1:3">
      <c r="A989" s="45">
        <v>2130602</v>
      </c>
      <c r="B989" s="23" t="s">
        <v>1540</v>
      </c>
      <c r="C989" s="28">
        <v>350</v>
      </c>
    </row>
    <row r="990" ht="16.9" customHeight="1" spans="1:3">
      <c r="A990" s="45">
        <v>2130603</v>
      </c>
      <c r="B990" s="23" t="s">
        <v>1541</v>
      </c>
      <c r="C990" s="28">
        <v>0</v>
      </c>
    </row>
    <row r="991" ht="16.9" customHeight="1" spans="1:3">
      <c r="A991" s="45">
        <v>2130604</v>
      </c>
      <c r="B991" s="23" t="s">
        <v>1542</v>
      </c>
      <c r="C991" s="28">
        <v>0</v>
      </c>
    </row>
    <row r="992" ht="16.9" customHeight="1" spans="1:3">
      <c r="A992" s="45">
        <v>2130699</v>
      </c>
      <c r="B992" s="23" t="s">
        <v>1543</v>
      </c>
      <c r="C992" s="28">
        <v>0</v>
      </c>
    </row>
    <row r="993" ht="16.9" customHeight="1" spans="1:3">
      <c r="A993" s="45">
        <v>21307</v>
      </c>
      <c r="B993" s="83" t="s">
        <v>1544</v>
      </c>
      <c r="C993" s="11">
        <f>SUM(C994:C999)</f>
        <v>953</v>
      </c>
    </row>
    <row r="994" ht="16.9" customHeight="1" spans="1:3">
      <c r="A994" s="45">
        <v>2130701</v>
      </c>
      <c r="B994" s="23" t="s">
        <v>1545</v>
      </c>
      <c r="C994" s="28">
        <v>239</v>
      </c>
    </row>
    <row r="995" ht="16.9" customHeight="1" spans="1:3">
      <c r="A995" s="45">
        <v>2130704</v>
      </c>
      <c r="B995" s="23" t="s">
        <v>1546</v>
      </c>
      <c r="C995" s="28">
        <v>557</v>
      </c>
    </row>
    <row r="996" ht="16.9" customHeight="1" spans="1:3">
      <c r="A996" s="45">
        <v>2130705</v>
      </c>
      <c r="B996" s="23" t="s">
        <v>1547</v>
      </c>
      <c r="C996" s="28">
        <v>129</v>
      </c>
    </row>
    <row r="997" ht="16.9" customHeight="1" spans="1:3">
      <c r="A997" s="45">
        <v>2130706</v>
      </c>
      <c r="B997" s="23" t="s">
        <v>1548</v>
      </c>
      <c r="C997" s="28">
        <v>0</v>
      </c>
    </row>
    <row r="998" ht="16.9" customHeight="1" spans="1:3">
      <c r="A998" s="45">
        <v>2130707</v>
      </c>
      <c r="B998" s="23" t="s">
        <v>1549</v>
      </c>
      <c r="C998" s="28">
        <v>28</v>
      </c>
    </row>
    <row r="999" ht="16.9" customHeight="1" spans="1:3">
      <c r="A999" s="45">
        <v>2130799</v>
      </c>
      <c r="B999" s="23" t="s">
        <v>1550</v>
      </c>
      <c r="C999" s="28">
        <v>0</v>
      </c>
    </row>
    <row r="1000" ht="16.9" customHeight="1" spans="1:3">
      <c r="A1000" s="45">
        <v>21308</v>
      </c>
      <c r="B1000" s="83" t="s">
        <v>1551</v>
      </c>
      <c r="C1000" s="11">
        <f>SUM(C1001:C1003)</f>
        <v>28</v>
      </c>
    </row>
    <row r="1001" ht="16.9" customHeight="1" spans="1:3">
      <c r="A1001" s="45">
        <v>2130801</v>
      </c>
      <c r="B1001" s="23" t="s">
        <v>1552</v>
      </c>
      <c r="C1001" s="28">
        <v>0</v>
      </c>
    </row>
    <row r="1002" ht="16.9" customHeight="1" spans="1:3">
      <c r="A1002" s="45">
        <v>2130802</v>
      </c>
      <c r="B1002" s="23" t="s">
        <v>1553</v>
      </c>
      <c r="C1002" s="28">
        <v>0</v>
      </c>
    </row>
    <row r="1003" ht="16.9" customHeight="1" spans="1:3">
      <c r="A1003" s="45">
        <v>2130899</v>
      </c>
      <c r="B1003" s="23" t="s">
        <v>1554</v>
      </c>
      <c r="C1003" s="28">
        <v>28</v>
      </c>
    </row>
    <row r="1004" ht="16.9" customHeight="1" spans="1:3">
      <c r="A1004" s="45">
        <v>21309</v>
      </c>
      <c r="B1004" s="83" t="s">
        <v>1555</v>
      </c>
      <c r="C1004" s="11">
        <f>SUM(C1005:C1007)</f>
        <v>0</v>
      </c>
    </row>
    <row r="1005" ht="16.9" customHeight="1" spans="1:3">
      <c r="A1005" s="45">
        <v>2130901</v>
      </c>
      <c r="B1005" s="23" t="s">
        <v>1556</v>
      </c>
      <c r="C1005" s="28">
        <v>0</v>
      </c>
    </row>
    <row r="1006" ht="16.9" customHeight="1" spans="1:3">
      <c r="A1006" s="45">
        <v>2130902</v>
      </c>
      <c r="B1006" s="23" t="s">
        <v>1557</v>
      </c>
      <c r="C1006" s="28">
        <v>0</v>
      </c>
    </row>
    <row r="1007" ht="16.9" customHeight="1" spans="1:3">
      <c r="A1007" s="45">
        <v>2130999</v>
      </c>
      <c r="B1007" s="23" t="s">
        <v>1558</v>
      </c>
      <c r="C1007" s="28">
        <v>0</v>
      </c>
    </row>
    <row r="1008" ht="16.9" customHeight="1" spans="1:3">
      <c r="A1008" s="45">
        <v>21399</v>
      </c>
      <c r="B1008" s="83" t="s">
        <v>1559</v>
      </c>
      <c r="C1008" s="11">
        <f>C1009+C1010</f>
        <v>0</v>
      </c>
    </row>
    <row r="1009" ht="16.9" customHeight="1" spans="1:3">
      <c r="A1009" s="45">
        <v>2139901</v>
      </c>
      <c r="B1009" s="23" t="s">
        <v>1560</v>
      </c>
      <c r="C1009" s="28">
        <v>0</v>
      </c>
    </row>
    <row r="1010" ht="16.9" customHeight="1" spans="1:3">
      <c r="A1010" s="45">
        <v>2139999</v>
      </c>
      <c r="B1010" s="23" t="s">
        <v>1561</v>
      </c>
      <c r="C1010" s="28">
        <v>0</v>
      </c>
    </row>
    <row r="1011" ht="16.9" customHeight="1" spans="1:3">
      <c r="A1011" s="45">
        <v>214</v>
      </c>
      <c r="B1011" s="83" t="s">
        <v>1562</v>
      </c>
      <c r="C1011" s="11">
        <f>SUM(C1012,C1042,C1052,C1062,C1067,C1074,C1079)</f>
        <v>319</v>
      </c>
    </row>
    <row r="1012" ht="16.9" customHeight="1" spans="1:3">
      <c r="A1012" s="45">
        <v>21401</v>
      </c>
      <c r="B1012" s="83" t="s">
        <v>1563</v>
      </c>
      <c r="C1012" s="11">
        <f>SUM(C1013:C1041)</f>
        <v>103</v>
      </c>
    </row>
    <row r="1013" ht="16.9" customHeight="1" spans="1:3">
      <c r="A1013" s="45">
        <v>2140101</v>
      </c>
      <c r="B1013" s="23" t="s">
        <v>782</v>
      </c>
      <c r="C1013" s="28">
        <v>0</v>
      </c>
    </row>
    <row r="1014" ht="16.9" customHeight="1" spans="1:3">
      <c r="A1014" s="45">
        <v>2140102</v>
      </c>
      <c r="B1014" s="23" t="s">
        <v>783</v>
      </c>
      <c r="C1014" s="28">
        <v>0</v>
      </c>
    </row>
    <row r="1015" ht="16.9" customHeight="1" spans="1:3">
      <c r="A1015" s="45">
        <v>2140103</v>
      </c>
      <c r="B1015" s="23" t="s">
        <v>784</v>
      </c>
      <c r="C1015" s="28">
        <v>0</v>
      </c>
    </row>
    <row r="1016" ht="16.9" customHeight="1" spans="1:3">
      <c r="A1016" s="45">
        <v>2140104</v>
      </c>
      <c r="B1016" s="23" t="s">
        <v>1564</v>
      </c>
      <c r="C1016" s="28">
        <v>0</v>
      </c>
    </row>
    <row r="1017" ht="16.9" customHeight="1" spans="1:3">
      <c r="A1017" s="45">
        <v>2140105</v>
      </c>
      <c r="B1017" s="23" t="s">
        <v>1565</v>
      </c>
      <c r="C1017" s="28">
        <v>24</v>
      </c>
    </row>
    <row r="1018" ht="16.9" customHeight="1" spans="1:3">
      <c r="A1018" s="45">
        <v>2140106</v>
      </c>
      <c r="B1018" s="23" t="s">
        <v>1566</v>
      </c>
      <c r="C1018" s="28">
        <v>79</v>
      </c>
    </row>
    <row r="1019" ht="16.9" customHeight="1" spans="1:3">
      <c r="A1019" s="45">
        <v>2140107</v>
      </c>
      <c r="B1019" s="23" t="s">
        <v>1567</v>
      </c>
      <c r="C1019" s="28">
        <v>0</v>
      </c>
    </row>
    <row r="1020" ht="16.9" customHeight="1" spans="1:3">
      <c r="A1020" s="45">
        <v>2140108</v>
      </c>
      <c r="B1020" s="23" t="s">
        <v>1568</v>
      </c>
      <c r="C1020" s="28">
        <v>0</v>
      </c>
    </row>
    <row r="1021" ht="16.9" customHeight="1" spans="1:3">
      <c r="A1021" s="45">
        <v>2140109</v>
      </c>
      <c r="B1021" s="23" t="s">
        <v>1569</v>
      </c>
      <c r="C1021" s="28">
        <v>0</v>
      </c>
    </row>
    <row r="1022" ht="16.9" customHeight="1" spans="1:3">
      <c r="A1022" s="45">
        <v>2140110</v>
      </c>
      <c r="B1022" s="23" t="s">
        <v>1570</v>
      </c>
      <c r="C1022" s="28">
        <v>0</v>
      </c>
    </row>
    <row r="1023" ht="16.9" customHeight="1" spans="1:3">
      <c r="A1023" s="45">
        <v>2140111</v>
      </c>
      <c r="B1023" s="23" t="s">
        <v>1571</v>
      </c>
      <c r="C1023" s="28">
        <v>0</v>
      </c>
    </row>
    <row r="1024" ht="16.9" customHeight="1" spans="1:3">
      <c r="A1024" s="45">
        <v>2140112</v>
      </c>
      <c r="B1024" s="23" t="s">
        <v>1572</v>
      </c>
      <c r="C1024" s="28">
        <v>0</v>
      </c>
    </row>
    <row r="1025" ht="16.9" customHeight="1" spans="1:3">
      <c r="A1025" s="45">
        <v>2140113</v>
      </c>
      <c r="B1025" s="23" t="s">
        <v>1573</v>
      </c>
      <c r="C1025" s="28">
        <v>0</v>
      </c>
    </row>
    <row r="1026" ht="16.9" customHeight="1" spans="1:3">
      <c r="A1026" s="45">
        <v>2140114</v>
      </c>
      <c r="B1026" s="23" t="s">
        <v>1574</v>
      </c>
      <c r="C1026" s="28">
        <v>0</v>
      </c>
    </row>
    <row r="1027" ht="16.9" customHeight="1" spans="1:3">
      <c r="A1027" s="45">
        <v>2140122</v>
      </c>
      <c r="B1027" s="23" t="s">
        <v>1575</v>
      </c>
      <c r="C1027" s="28">
        <v>0</v>
      </c>
    </row>
    <row r="1028" ht="16.9" customHeight="1" spans="1:3">
      <c r="A1028" s="45">
        <v>2140123</v>
      </c>
      <c r="B1028" s="23" t="s">
        <v>1576</v>
      </c>
      <c r="C1028" s="28">
        <v>0</v>
      </c>
    </row>
    <row r="1029" ht="16.9" customHeight="1" spans="1:3">
      <c r="A1029" s="45">
        <v>2140124</v>
      </c>
      <c r="B1029" s="23" t="s">
        <v>1577</v>
      </c>
      <c r="C1029" s="28">
        <v>0</v>
      </c>
    </row>
    <row r="1030" ht="16.9" customHeight="1" spans="1:3">
      <c r="A1030" s="45">
        <v>2140125</v>
      </c>
      <c r="B1030" s="23" t="s">
        <v>1578</v>
      </c>
      <c r="C1030" s="28">
        <v>0</v>
      </c>
    </row>
    <row r="1031" ht="16.9" customHeight="1" spans="1:3">
      <c r="A1031" s="45">
        <v>2140126</v>
      </c>
      <c r="B1031" s="23" t="s">
        <v>1579</v>
      </c>
      <c r="C1031" s="28">
        <v>0</v>
      </c>
    </row>
    <row r="1032" ht="16.9" customHeight="1" spans="1:3">
      <c r="A1032" s="45">
        <v>2140127</v>
      </c>
      <c r="B1032" s="23" t="s">
        <v>1580</v>
      </c>
      <c r="C1032" s="28">
        <v>0</v>
      </c>
    </row>
    <row r="1033" ht="16.9" customHeight="1" spans="1:3">
      <c r="A1033" s="45">
        <v>2140128</v>
      </c>
      <c r="B1033" s="23" t="s">
        <v>1581</v>
      </c>
      <c r="C1033" s="28">
        <v>0</v>
      </c>
    </row>
    <row r="1034" ht="16.9" customHeight="1" spans="1:3">
      <c r="A1034" s="45">
        <v>2140129</v>
      </c>
      <c r="B1034" s="23" t="s">
        <v>1582</v>
      </c>
      <c r="C1034" s="28">
        <v>0</v>
      </c>
    </row>
    <row r="1035" ht="16.9" customHeight="1" spans="1:3">
      <c r="A1035" s="45">
        <v>2140130</v>
      </c>
      <c r="B1035" s="23" t="s">
        <v>1583</v>
      </c>
      <c r="C1035" s="28">
        <v>0</v>
      </c>
    </row>
    <row r="1036" ht="16.9" customHeight="1" spans="1:3">
      <c r="A1036" s="45">
        <v>2140131</v>
      </c>
      <c r="B1036" s="23" t="s">
        <v>1584</v>
      </c>
      <c r="C1036" s="28">
        <v>0</v>
      </c>
    </row>
    <row r="1037" ht="16.9" customHeight="1" spans="1:3">
      <c r="A1037" s="45">
        <v>2140133</v>
      </c>
      <c r="B1037" s="23" t="s">
        <v>1585</v>
      </c>
      <c r="C1037" s="28">
        <v>0</v>
      </c>
    </row>
    <row r="1038" ht="16.9" customHeight="1" spans="1:3">
      <c r="A1038" s="45">
        <v>2140136</v>
      </c>
      <c r="B1038" s="23" t="s">
        <v>1586</v>
      </c>
      <c r="C1038" s="28">
        <v>0</v>
      </c>
    </row>
    <row r="1039" ht="16.9" customHeight="1" spans="1:3">
      <c r="A1039" s="45">
        <v>2140138</v>
      </c>
      <c r="B1039" s="23" t="s">
        <v>1587</v>
      </c>
      <c r="C1039" s="28">
        <v>0</v>
      </c>
    </row>
    <row r="1040" ht="16.9" customHeight="1" spans="1:3">
      <c r="A1040" s="45">
        <v>2140139</v>
      </c>
      <c r="B1040" s="23" t="s">
        <v>1588</v>
      </c>
      <c r="C1040" s="28">
        <v>0</v>
      </c>
    </row>
    <row r="1041" ht="16.9" customHeight="1" spans="1:3">
      <c r="A1041" s="45">
        <v>2140199</v>
      </c>
      <c r="B1041" s="23" t="s">
        <v>1589</v>
      </c>
      <c r="C1041" s="28">
        <v>0</v>
      </c>
    </row>
    <row r="1042" ht="16.9" customHeight="1" spans="1:3">
      <c r="A1042" s="45">
        <v>21402</v>
      </c>
      <c r="B1042" s="83" t="s">
        <v>1590</v>
      </c>
      <c r="C1042" s="11">
        <f>SUM(C1043:C1051)</f>
        <v>0</v>
      </c>
    </row>
    <row r="1043" ht="16.9" customHeight="1" spans="1:3">
      <c r="A1043" s="45">
        <v>2140201</v>
      </c>
      <c r="B1043" s="23" t="s">
        <v>782</v>
      </c>
      <c r="C1043" s="28">
        <v>0</v>
      </c>
    </row>
    <row r="1044" ht="16.9" customHeight="1" spans="1:3">
      <c r="A1044" s="45">
        <v>2140202</v>
      </c>
      <c r="B1044" s="23" t="s">
        <v>783</v>
      </c>
      <c r="C1044" s="28">
        <v>0</v>
      </c>
    </row>
    <row r="1045" ht="16.9" customHeight="1" spans="1:3">
      <c r="A1045" s="45">
        <v>2140203</v>
      </c>
      <c r="B1045" s="23" t="s">
        <v>784</v>
      </c>
      <c r="C1045" s="28">
        <v>0</v>
      </c>
    </row>
    <row r="1046" ht="16.9" customHeight="1" spans="1:3">
      <c r="A1046" s="45">
        <v>2140204</v>
      </c>
      <c r="B1046" s="23" t="s">
        <v>1591</v>
      </c>
      <c r="C1046" s="28">
        <v>0</v>
      </c>
    </row>
    <row r="1047" ht="16.9" customHeight="1" spans="1:3">
      <c r="A1047" s="45">
        <v>2140205</v>
      </c>
      <c r="B1047" s="23" t="s">
        <v>1592</v>
      </c>
      <c r="C1047" s="28">
        <v>0</v>
      </c>
    </row>
    <row r="1048" ht="16.9" customHeight="1" spans="1:3">
      <c r="A1048" s="45">
        <v>2140206</v>
      </c>
      <c r="B1048" s="23" t="s">
        <v>1593</v>
      </c>
      <c r="C1048" s="28">
        <v>0</v>
      </c>
    </row>
    <row r="1049" ht="16.9" customHeight="1" spans="1:3">
      <c r="A1049" s="45">
        <v>2140207</v>
      </c>
      <c r="B1049" s="23" t="s">
        <v>1594</v>
      </c>
      <c r="C1049" s="28">
        <v>0</v>
      </c>
    </row>
    <row r="1050" ht="16.9" customHeight="1" spans="1:3">
      <c r="A1050" s="45">
        <v>2140208</v>
      </c>
      <c r="B1050" s="23" t="s">
        <v>1595</v>
      </c>
      <c r="C1050" s="28">
        <v>0</v>
      </c>
    </row>
    <row r="1051" ht="16.9" customHeight="1" spans="1:3">
      <c r="A1051" s="45">
        <v>2140299</v>
      </c>
      <c r="B1051" s="23" t="s">
        <v>1596</v>
      </c>
      <c r="C1051" s="28">
        <v>0</v>
      </c>
    </row>
    <row r="1052" ht="16.9" customHeight="1" spans="1:3">
      <c r="A1052" s="45">
        <v>21403</v>
      </c>
      <c r="B1052" s="83" t="s">
        <v>1597</v>
      </c>
      <c r="C1052" s="11">
        <f>SUM(C1053:C1061)</f>
        <v>0</v>
      </c>
    </row>
    <row r="1053" ht="16.9" customHeight="1" spans="1:3">
      <c r="A1053" s="45">
        <v>2140301</v>
      </c>
      <c r="B1053" s="23" t="s">
        <v>782</v>
      </c>
      <c r="C1053" s="28">
        <v>0</v>
      </c>
    </row>
    <row r="1054" ht="16.9" customHeight="1" spans="1:3">
      <c r="A1054" s="45">
        <v>2140302</v>
      </c>
      <c r="B1054" s="23" t="s">
        <v>783</v>
      </c>
      <c r="C1054" s="28">
        <v>0</v>
      </c>
    </row>
    <row r="1055" ht="16.9" customHeight="1" spans="1:3">
      <c r="A1055" s="45">
        <v>2140303</v>
      </c>
      <c r="B1055" s="23" t="s">
        <v>784</v>
      </c>
      <c r="C1055" s="28">
        <v>0</v>
      </c>
    </row>
    <row r="1056" ht="16.9" customHeight="1" spans="1:3">
      <c r="A1056" s="45">
        <v>2140304</v>
      </c>
      <c r="B1056" s="23" t="s">
        <v>1598</v>
      </c>
      <c r="C1056" s="28">
        <v>0</v>
      </c>
    </row>
    <row r="1057" ht="16.9" customHeight="1" spans="1:3">
      <c r="A1057" s="45">
        <v>2140305</v>
      </c>
      <c r="B1057" s="23" t="s">
        <v>1599</v>
      </c>
      <c r="C1057" s="28">
        <v>0</v>
      </c>
    </row>
    <row r="1058" ht="16.9" customHeight="1" spans="1:3">
      <c r="A1058" s="45">
        <v>2140306</v>
      </c>
      <c r="B1058" s="23" t="s">
        <v>1600</v>
      </c>
      <c r="C1058" s="28">
        <v>0</v>
      </c>
    </row>
    <row r="1059" ht="16.9" customHeight="1" spans="1:3">
      <c r="A1059" s="45">
        <v>2140307</v>
      </c>
      <c r="B1059" s="23" t="s">
        <v>1601</v>
      </c>
      <c r="C1059" s="28">
        <v>0</v>
      </c>
    </row>
    <row r="1060" ht="16.9" customHeight="1" spans="1:3">
      <c r="A1060" s="45">
        <v>2140308</v>
      </c>
      <c r="B1060" s="23" t="s">
        <v>1602</v>
      </c>
      <c r="C1060" s="28">
        <v>0</v>
      </c>
    </row>
    <row r="1061" ht="16.9" customHeight="1" spans="1:3">
      <c r="A1061" s="45">
        <v>2140399</v>
      </c>
      <c r="B1061" s="23" t="s">
        <v>1603</v>
      </c>
      <c r="C1061" s="28">
        <v>0</v>
      </c>
    </row>
    <row r="1062" ht="16.9" customHeight="1" spans="1:3">
      <c r="A1062" s="45">
        <v>21404</v>
      </c>
      <c r="B1062" s="83" t="s">
        <v>1604</v>
      </c>
      <c r="C1062" s="11">
        <f>SUM(C1063:C1066)</f>
        <v>0</v>
      </c>
    </row>
    <row r="1063" ht="16.9" customHeight="1" spans="1:3">
      <c r="A1063" s="45">
        <v>2140401</v>
      </c>
      <c r="B1063" s="23" t="s">
        <v>1605</v>
      </c>
      <c r="C1063" s="28">
        <v>0</v>
      </c>
    </row>
    <row r="1064" ht="16.9" customHeight="1" spans="1:3">
      <c r="A1064" s="45">
        <v>2140402</v>
      </c>
      <c r="B1064" s="23" t="s">
        <v>1606</v>
      </c>
      <c r="C1064" s="28">
        <v>0</v>
      </c>
    </row>
    <row r="1065" ht="16.9" customHeight="1" spans="1:3">
      <c r="A1065" s="45">
        <v>2140403</v>
      </c>
      <c r="B1065" s="23" t="s">
        <v>1607</v>
      </c>
      <c r="C1065" s="28">
        <v>0</v>
      </c>
    </row>
    <row r="1066" ht="16.9" customHeight="1" spans="1:3">
      <c r="A1066" s="45">
        <v>2140499</v>
      </c>
      <c r="B1066" s="23" t="s">
        <v>1608</v>
      </c>
      <c r="C1066" s="28">
        <v>0</v>
      </c>
    </row>
    <row r="1067" ht="16.9" customHeight="1" spans="1:3">
      <c r="A1067" s="45">
        <v>21405</v>
      </c>
      <c r="B1067" s="83" t="s">
        <v>1609</v>
      </c>
      <c r="C1067" s="11">
        <f>SUM(C1068:C1073)</f>
        <v>0</v>
      </c>
    </row>
    <row r="1068" ht="16.9" customHeight="1" spans="1:3">
      <c r="A1068" s="45">
        <v>2140501</v>
      </c>
      <c r="B1068" s="23" t="s">
        <v>782</v>
      </c>
      <c r="C1068" s="28">
        <v>0</v>
      </c>
    </row>
    <row r="1069" ht="16.9" customHeight="1" spans="1:3">
      <c r="A1069" s="45">
        <v>2140502</v>
      </c>
      <c r="B1069" s="23" t="s">
        <v>783</v>
      </c>
      <c r="C1069" s="28">
        <v>0</v>
      </c>
    </row>
    <row r="1070" ht="16.9" customHeight="1" spans="1:3">
      <c r="A1070" s="45">
        <v>2140503</v>
      </c>
      <c r="B1070" s="23" t="s">
        <v>784</v>
      </c>
      <c r="C1070" s="28">
        <v>0</v>
      </c>
    </row>
    <row r="1071" ht="16.9" customHeight="1" spans="1:3">
      <c r="A1071" s="45">
        <v>2140504</v>
      </c>
      <c r="B1071" s="23" t="s">
        <v>1595</v>
      </c>
      <c r="C1071" s="28">
        <v>0</v>
      </c>
    </row>
    <row r="1072" ht="16.9" customHeight="1" spans="1:3">
      <c r="A1072" s="45">
        <v>2140505</v>
      </c>
      <c r="B1072" s="23" t="s">
        <v>1610</v>
      </c>
      <c r="C1072" s="28">
        <v>0</v>
      </c>
    </row>
    <row r="1073" ht="16.9" customHeight="1" spans="1:3">
      <c r="A1073" s="45">
        <v>2140599</v>
      </c>
      <c r="B1073" s="23" t="s">
        <v>1611</v>
      </c>
      <c r="C1073" s="28">
        <v>0</v>
      </c>
    </row>
    <row r="1074" ht="16.9" customHeight="1" spans="1:3">
      <c r="A1074" s="45">
        <v>21406</v>
      </c>
      <c r="B1074" s="83" t="s">
        <v>1612</v>
      </c>
      <c r="C1074" s="11">
        <f>SUM(C1075:C1078)</f>
        <v>0</v>
      </c>
    </row>
    <row r="1075" ht="16.9" customHeight="1" spans="1:3">
      <c r="A1075" s="45">
        <v>2140601</v>
      </c>
      <c r="B1075" s="23" t="s">
        <v>1613</v>
      </c>
      <c r="C1075" s="28">
        <v>0</v>
      </c>
    </row>
    <row r="1076" ht="16.9" customHeight="1" spans="1:3">
      <c r="A1076" s="45">
        <v>2140602</v>
      </c>
      <c r="B1076" s="23" t="s">
        <v>1614</v>
      </c>
      <c r="C1076" s="28">
        <v>0</v>
      </c>
    </row>
    <row r="1077" ht="16.9" customHeight="1" spans="1:3">
      <c r="A1077" s="45">
        <v>2140603</v>
      </c>
      <c r="B1077" s="23" t="s">
        <v>1615</v>
      </c>
      <c r="C1077" s="28">
        <v>0</v>
      </c>
    </row>
    <row r="1078" ht="16.9" customHeight="1" spans="1:3">
      <c r="A1078" s="45">
        <v>2140699</v>
      </c>
      <c r="B1078" s="23" t="s">
        <v>1616</v>
      </c>
      <c r="C1078" s="28">
        <v>0</v>
      </c>
    </row>
    <row r="1079" ht="16.9" customHeight="1" spans="1:3">
      <c r="A1079" s="45">
        <v>21499</v>
      </c>
      <c r="B1079" s="83" t="s">
        <v>1617</v>
      </c>
      <c r="C1079" s="11">
        <f>SUM(C1080:C1081)</f>
        <v>216</v>
      </c>
    </row>
    <row r="1080" ht="16.9" customHeight="1" spans="1:3">
      <c r="A1080" s="45">
        <v>2149901</v>
      </c>
      <c r="B1080" s="23" t="s">
        <v>1618</v>
      </c>
      <c r="C1080" s="28">
        <v>0</v>
      </c>
    </row>
    <row r="1081" ht="16.9" customHeight="1" spans="1:3">
      <c r="A1081" s="45">
        <v>2149999</v>
      </c>
      <c r="B1081" s="23" t="s">
        <v>1619</v>
      </c>
      <c r="C1081" s="28">
        <v>216</v>
      </c>
    </row>
    <row r="1082" ht="16.9" customHeight="1" spans="1:3">
      <c r="A1082" s="45">
        <v>215</v>
      </c>
      <c r="B1082" s="83" t="s">
        <v>1620</v>
      </c>
      <c r="C1082" s="11">
        <f>SUM(C1083,C1093,C1109,C1114,C1128,C1137,C1144,C1151)</f>
        <v>468</v>
      </c>
    </row>
    <row r="1083" ht="16.9" customHeight="1" spans="1:3">
      <c r="A1083" s="45">
        <v>21501</v>
      </c>
      <c r="B1083" s="83" t="s">
        <v>1621</v>
      </c>
      <c r="C1083" s="11">
        <f>SUM(C1084:C1092)</f>
        <v>0</v>
      </c>
    </row>
    <row r="1084" ht="16.9" customHeight="1" spans="1:3">
      <c r="A1084" s="45">
        <v>2150101</v>
      </c>
      <c r="B1084" s="23" t="s">
        <v>782</v>
      </c>
      <c r="C1084" s="28">
        <v>0</v>
      </c>
    </row>
    <row r="1085" ht="16.9" customHeight="1" spans="1:3">
      <c r="A1085" s="45">
        <v>2150102</v>
      </c>
      <c r="B1085" s="23" t="s">
        <v>783</v>
      </c>
      <c r="C1085" s="28">
        <v>0</v>
      </c>
    </row>
    <row r="1086" ht="16.9" customHeight="1" spans="1:3">
      <c r="A1086" s="45">
        <v>2150103</v>
      </c>
      <c r="B1086" s="23" t="s">
        <v>784</v>
      </c>
      <c r="C1086" s="28">
        <v>0</v>
      </c>
    </row>
    <row r="1087" ht="16.9" customHeight="1" spans="1:3">
      <c r="A1087" s="45">
        <v>2150104</v>
      </c>
      <c r="B1087" s="23" t="s">
        <v>1622</v>
      </c>
      <c r="C1087" s="28">
        <v>0</v>
      </c>
    </row>
    <row r="1088" ht="16.9" customHeight="1" spans="1:3">
      <c r="A1088" s="45">
        <v>2150105</v>
      </c>
      <c r="B1088" s="23" t="s">
        <v>1623</v>
      </c>
      <c r="C1088" s="28">
        <v>0</v>
      </c>
    </row>
    <row r="1089" ht="16.9" customHeight="1" spans="1:3">
      <c r="A1089" s="45">
        <v>2150106</v>
      </c>
      <c r="B1089" s="23" t="s">
        <v>1624</v>
      </c>
      <c r="C1089" s="28">
        <v>0</v>
      </c>
    </row>
    <row r="1090" ht="16.9" customHeight="1" spans="1:3">
      <c r="A1090" s="45">
        <v>2150107</v>
      </c>
      <c r="B1090" s="23" t="s">
        <v>1625</v>
      </c>
      <c r="C1090" s="28">
        <v>0</v>
      </c>
    </row>
    <row r="1091" ht="16.9" customHeight="1" spans="1:3">
      <c r="A1091" s="45">
        <v>2150108</v>
      </c>
      <c r="B1091" s="23" t="s">
        <v>1626</v>
      </c>
      <c r="C1091" s="28">
        <v>0</v>
      </c>
    </row>
    <row r="1092" ht="16.9" customHeight="1" spans="1:3">
      <c r="A1092" s="45">
        <v>2150199</v>
      </c>
      <c r="B1092" s="23" t="s">
        <v>1627</v>
      </c>
      <c r="C1092" s="28">
        <v>0</v>
      </c>
    </row>
    <row r="1093" ht="16.9" customHeight="1" spans="1:3">
      <c r="A1093" s="45">
        <v>21502</v>
      </c>
      <c r="B1093" s="83" t="s">
        <v>1628</v>
      </c>
      <c r="C1093" s="11">
        <f>SUM(C1094:C1108)</f>
        <v>0</v>
      </c>
    </row>
    <row r="1094" ht="16.9" customHeight="1" spans="1:3">
      <c r="A1094" s="45">
        <v>2150201</v>
      </c>
      <c r="B1094" s="23" t="s">
        <v>782</v>
      </c>
      <c r="C1094" s="28">
        <v>0</v>
      </c>
    </row>
    <row r="1095" ht="16.9" customHeight="1" spans="1:3">
      <c r="A1095" s="45">
        <v>2150202</v>
      </c>
      <c r="B1095" s="23" t="s">
        <v>783</v>
      </c>
      <c r="C1095" s="28">
        <v>0</v>
      </c>
    </row>
    <row r="1096" ht="16.9" customHeight="1" spans="1:3">
      <c r="A1096" s="45">
        <v>2150203</v>
      </c>
      <c r="B1096" s="23" t="s">
        <v>784</v>
      </c>
      <c r="C1096" s="28">
        <v>0</v>
      </c>
    </row>
    <row r="1097" ht="16.9" customHeight="1" spans="1:3">
      <c r="A1097" s="45">
        <v>2150204</v>
      </c>
      <c r="B1097" s="23" t="s">
        <v>1629</v>
      </c>
      <c r="C1097" s="28">
        <v>0</v>
      </c>
    </row>
    <row r="1098" ht="16.9" customHeight="1" spans="1:3">
      <c r="A1098" s="45">
        <v>2150205</v>
      </c>
      <c r="B1098" s="23" t="s">
        <v>1630</v>
      </c>
      <c r="C1098" s="28">
        <v>0</v>
      </c>
    </row>
    <row r="1099" ht="16.9" customHeight="1" spans="1:3">
      <c r="A1099" s="45">
        <v>2150206</v>
      </c>
      <c r="B1099" s="23" t="s">
        <v>1631</v>
      </c>
      <c r="C1099" s="28">
        <v>0</v>
      </c>
    </row>
    <row r="1100" ht="16.9" customHeight="1" spans="1:3">
      <c r="A1100" s="45">
        <v>2150207</v>
      </c>
      <c r="B1100" s="23" t="s">
        <v>1632</v>
      </c>
      <c r="C1100" s="28">
        <v>0</v>
      </c>
    </row>
    <row r="1101" ht="16.9" customHeight="1" spans="1:3">
      <c r="A1101" s="45">
        <v>2150208</v>
      </c>
      <c r="B1101" s="23" t="s">
        <v>1633</v>
      </c>
      <c r="C1101" s="28">
        <v>0</v>
      </c>
    </row>
    <row r="1102" ht="16.9" customHeight="1" spans="1:3">
      <c r="A1102" s="45">
        <v>2150209</v>
      </c>
      <c r="B1102" s="23" t="s">
        <v>1634</v>
      </c>
      <c r="C1102" s="28">
        <v>0</v>
      </c>
    </row>
    <row r="1103" ht="16.9" customHeight="1" spans="1:3">
      <c r="A1103" s="45">
        <v>2150210</v>
      </c>
      <c r="B1103" s="23" t="s">
        <v>1635</v>
      </c>
      <c r="C1103" s="28">
        <v>0</v>
      </c>
    </row>
    <row r="1104" ht="16.9" customHeight="1" spans="1:3">
      <c r="A1104" s="45">
        <v>2150212</v>
      </c>
      <c r="B1104" s="23" t="s">
        <v>1636</v>
      </c>
      <c r="C1104" s="28">
        <v>0</v>
      </c>
    </row>
    <row r="1105" ht="16.9" customHeight="1" spans="1:3">
      <c r="A1105" s="45">
        <v>2150213</v>
      </c>
      <c r="B1105" s="23" t="s">
        <v>1637</v>
      </c>
      <c r="C1105" s="28">
        <v>0</v>
      </c>
    </row>
    <row r="1106" ht="16.9" customHeight="1" spans="1:3">
      <c r="A1106" s="45">
        <v>2150214</v>
      </c>
      <c r="B1106" s="23" t="s">
        <v>1638</v>
      </c>
      <c r="C1106" s="28">
        <v>0</v>
      </c>
    </row>
    <row r="1107" ht="16.9" customHeight="1" spans="1:3">
      <c r="A1107" s="45">
        <v>2150215</v>
      </c>
      <c r="B1107" s="23" t="s">
        <v>1639</v>
      </c>
      <c r="C1107" s="28">
        <v>0</v>
      </c>
    </row>
    <row r="1108" ht="16.9" customHeight="1" spans="1:3">
      <c r="A1108" s="45">
        <v>2150299</v>
      </c>
      <c r="B1108" s="23" t="s">
        <v>1640</v>
      </c>
      <c r="C1108" s="28">
        <v>0</v>
      </c>
    </row>
    <row r="1109" ht="16.9" customHeight="1" spans="1:3">
      <c r="A1109" s="45">
        <v>21503</v>
      </c>
      <c r="B1109" s="83" t="s">
        <v>1641</v>
      </c>
      <c r="C1109" s="11">
        <f>SUM(C1110:C1113)</f>
        <v>0</v>
      </c>
    </row>
    <row r="1110" ht="16.9" customHeight="1" spans="1:3">
      <c r="A1110" s="45">
        <v>2150301</v>
      </c>
      <c r="B1110" s="23" t="s">
        <v>782</v>
      </c>
      <c r="C1110" s="28">
        <v>0</v>
      </c>
    </row>
    <row r="1111" ht="16.9" customHeight="1" spans="1:3">
      <c r="A1111" s="45">
        <v>2150302</v>
      </c>
      <c r="B1111" s="23" t="s">
        <v>783</v>
      </c>
      <c r="C1111" s="28">
        <v>0</v>
      </c>
    </row>
    <row r="1112" ht="16.9" customHeight="1" spans="1:3">
      <c r="A1112" s="45">
        <v>2150303</v>
      </c>
      <c r="B1112" s="23" t="s">
        <v>784</v>
      </c>
      <c r="C1112" s="28">
        <v>0</v>
      </c>
    </row>
    <row r="1113" ht="16.9" customHeight="1" spans="1:3">
      <c r="A1113" s="45">
        <v>2150399</v>
      </c>
      <c r="B1113" s="23" t="s">
        <v>1642</v>
      </c>
      <c r="C1113" s="28">
        <v>0</v>
      </c>
    </row>
    <row r="1114" ht="16.9" customHeight="1" spans="1:3">
      <c r="A1114" s="45">
        <v>21505</v>
      </c>
      <c r="B1114" s="83" t="s">
        <v>1643</v>
      </c>
      <c r="C1114" s="11">
        <f>SUM(C1115:C1127)</f>
        <v>100</v>
      </c>
    </row>
    <row r="1115" ht="16.9" customHeight="1" spans="1:3">
      <c r="A1115" s="45">
        <v>2150501</v>
      </c>
      <c r="B1115" s="23" t="s">
        <v>782</v>
      </c>
      <c r="C1115" s="28">
        <v>0</v>
      </c>
    </row>
    <row r="1116" ht="16.9" customHeight="1" spans="1:3">
      <c r="A1116" s="45">
        <v>2150502</v>
      </c>
      <c r="B1116" s="23" t="s">
        <v>783</v>
      </c>
      <c r="C1116" s="28">
        <v>0</v>
      </c>
    </row>
    <row r="1117" ht="16.9" customHeight="1" spans="1:3">
      <c r="A1117" s="45">
        <v>2150503</v>
      </c>
      <c r="B1117" s="23" t="s">
        <v>784</v>
      </c>
      <c r="C1117" s="28">
        <v>0</v>
      </c>
    </row>
    <row r="1118" ht="16.9" customHeight="1" spans="1:3">
      <c r="A1118" s="45">
        <v>2150505</v>
      </c>
      <c r="B1118" s="23" t="s">
        <v>1644</v>
      </c>
      <c r="C1118" s="28">
        <v>0</v>
      </c>
    </row>
    <row r="1119" ht="16.9" customHeight="1" spans="1:3">
      <c r="A1119" s="45">
        <v>2150506</v>
      </c>
      <c r="B1119" s="23" t="s">
        <v>1645</v>
      </c>
      <c r="C1119" s="28">
        <v>0</v>
      </c>
    </row>
    <row r="1120" ht="16.9" customHeight="1" spans="1:3">
      <c r="A1120" s="45">
        <v>2150507</v>
      </c>
      <c r="B1120" s="23" t="s">
        <v>1646</v>
      </c>
      <c r="C1120" s="28">
        <v>0</v>
      </c>
    </row>
    <row r="1121" ht="16.9" customHeight="1" spans="1:3">
      <c r="A1121" s="45">
        <v>2150508</v>
      </c>
      <c r="B1121" s="23" t="s">
        <v>1647</v>
      </c>
      <c r="C1121" s="28">
        <v>0</v>
      </c>
    </row>
    <row r="1122" ht="16.9" customHeight="1" spans="1:3">
      <c r="A1122" s="45">
        <v>2150509</v>
      </c>
      <c r="B1122" s="23" t="s">
        <v>1648</v>
      </c>
      <c r="C1122" s="28">
        <v>0</v>
      </c>
    </row>
    <row r="1123" ht="16.9" customHeight="1" spans="1:3">
      <c r="A1123" s="45">
        <v>2150510</v>
      </c>
      <c r="B1123" s="23" t="s">
        <v>1649</v>
      </c>
      <c r="C1123" s="28">
        <v>100</v>
      </c>
    </row>
    <row r="1124" ht="16.9" customHeight="1" spans="1:3">
      <c r="A1124" s="45">
        <v>2150511</v>
      </c>
      <c r="B1124" s="23" t="s">
        <v>1650</v>
      </c>
      <c r="C1124" s="28">
        <v>0</v>
      </c>
    </row>
    <row r="1125" ht="16.9" customHeight="1" spans="1:3">
      <c r="A1125" s="45">
        <v>2150513</v>
      </c>
      <c r="B1125" s="23" t="s">
        <v>1595</v>
      </c>
      <c r="C1125" s="28">
        <v>0</v>
      </c>
    </row>
    <row r="1126" ht="16.9" customHeight="1" spans="1:3">
      <c r="A1126" s="45">
        <v>2150515</v>
      </c>
      <c r="B1126" s="23" t="s">
        <v>1651</v>
      </c>
      <c r="C1126" s="28">
        <v>0</v>
      </c>
    </row>
    <row r="1127" ht="16.9" customHeight="1" spans="1:3">
      <c r="A1127" s="45">
        <v>2150599</v>
      </c>
      <c r="B1127" s="23" t="s">
        <v>1652</v>
      </c>
      <c r="C1127" s="28">
        <v>0</v>
      </c>
    </row>
    <row r="1128" ht="16.9" customHeight="1" spans="1:3">
      <c r="A1128" s="45">
        <v>21506</v>
      </c>
      <c r="B1128" s="83" t="s">
        <v>1653</v>
      </c>
      <c r="C1128" s="11">
        <f>SUM(C1129:C1136)</f>
        <v>0</v>
      </c>
    </row>
    <row r="1129" ht="16.9" customHeight="1" spans="1:3">
      <c r="A1129" s="45">
        <v>2150601</v>
      </c>
      <c r="B1129" s="23" t="s">
        <v>782</v>
      </c>
      <c r="C1129" s="28">
        <v>0</v>
      </c>
    </row>
    <row r="1130" ht="16.9" customHeight="1" spans="1:3">
      <c r="A1130" s="45">
        <v>2150602</v>
      </c>
      <c r="B1130" s="23" t="s">
        <v>783</v>
      </c>
      <c r="C1130" s="28">
        <v>0</v>
      </c>
    </row>
    <row r="1131" ht="16.9" customHeight="1" spans="1:3">
      <c r="A1131" s="45">
        <v>2150603</v>
      </c>
      <c r="B1131" s="23" t="s">
        <v>784</v>
      </c>
      <c r="C1131" s="28">
        <v>0</v>
      </c>
    </row>
    <row r="1132" ht="16.9" customHeight="1" spans="1:3">
      <c r="A1132" s="45">
        <v>2150604</v>
      </c>
      <c r="B1132" s="23" t="s">
        <v>1654</v>
      </c>
      <c r="C1132" s="28">
        <v>0</v>
      </c>
    </row>
    <row r="1133" ht="16.9" customHeight="1" spans="1:3">
      <c r="A1133" s="45">
        <v>2150605</v>
      </c>
      <c r="B1133" s="23" t="s">
        <v>1655</v>
      </c>
      <c r="C1133" s="28">
        <v>0</v>
      </c>
    </row>
    <row r="1134" ht="16.9" customHeight="1" spans="1:3">
      <c r="A1134" s="45">
        <v>2150606</v>
      </c>
      <c r="B1134" s="23" t="s">
        <v>1656</v>
      </c>
      <c r="C1134" s="28">
        <v>0</v>
      </c>
    </row>
    <row r="1135" ht="16.9" customHeight="1" spans="1:3">
      <c r="A1135" s="45">
        <v>2150607</v>
      </c>
      <c r="B1135" s="23" t="s">
        <v>1657</v>
      </c>
      <c r="C1135" s="28">
        <v>0</v>
      </c>
    </row>
    <row r="1136" ht="16.9" customHeight="1" spans="1:3">
      <c r="A1136" s="45">
        <v>2150699</v>
      </c>
      <c r="B1136" s="23" t="s">
        <v>1658</v>
      </c>
      <c r="C1136" s="28">
        <v>0</v>
      </c>
    </row>
    <row r="1137" ht="16.9" customHeight="1" spans="1:3">
      <c r="A1137" s="45">
        <v>21507</v>
      </c>
      <c r="B1137" s="83" t="s">
        <v>1659</v>
      </c>
      <c r="C1137" s="11">
        <f>SUM(C1138:C1143)</f>
        <v>0</v>
      </c>
    </row>
    <row r="1138" ht="16.9" customHeight="1" spans="1:3">
      <c r="A1138" s="45">
        <v>2150701</v>
      </c>
      <c r="B1138" s="23" t="s">
        <v>782</v>
      </c>
      <c r="C1138" s="28">
        <v>0</v>
      </c>
    </row>
    <row r="1139" ht="16.9" customHeight="1" spans="1:3">
      <c r="A1139" s="45">
        <v>2150702</v>
      </c>
      <c r="B1139" s="23" t="s">
        <v>783</v>
      </c>
      <c r="C1139" s="28">
        <v>0</v>
      </c>
    </row>
    <row r="1140" ht="16.9" customHeight="1" spans="1:3">
      <c r="A1140" s="45">
        <v>2150703</v>
      </c>
      <c r="B1140" s="23" t="s">
        <v>784</v>
      </c>
      <c r="C1140" s="28">
        <v>0</v>
      </c>
    </row>
    <row r="1141" ht="16.9" customHeight="1" spans="1:3">
      <c r="A1141" s="45">
        <v>2150704</v>
      </c>
      <c r="B1141" s="23" t="s">
        <v>1660</v>
      </c>
      <c r="C1141" s="28">
        <v>0</v>
      </c>
    </row>
    <row r="1142" ht="16.9" customHeight="1" spans="1:3">
      <c r="A1142" s="45">
        <v>2150705</v>
      </c>
      <c r="B1142" s="23" t="s">
        <v>1661</v>
      </c>
      <c r="C1142" s="28">
        <v>0</v>
      </c>
    </row>
    <row r="1143" ht="16.9" customHeight="1" spans="1:3">
      <c r="A1143" s="45">
        <v>2150799</v>
      </c>
      <c r="B1143" s="23" t="s">
        <v>1662</v>
      </c>
      <c r="C1143" s="28">
        <v>0</v>
      </c>
    </row>
    <row r="1144" ht="16.9" customHeight="1" spans="1:3">
      <c r="A1144" s="45">
        <v>21508</v>
      </c>
      <c r="B1144" s="83" t="s">
        <v>1663</v>
      </c>
      <c r="C1144" s="11">
        <f>SUM(C1145:C1150)</f>
        <v>368</v>
      </c>
    </row>
    <row r="1145" ht="16.9" customHeight="1" spans="1:3">
      <c r="A1145" s="45">
        <v>2150801</v>
      </c>
      <c r="B1145" s="23" t="s">
        <v>782</v>
      </c>
      <c r="C1145" s="28">
        <v>0</v>
      </c>
    </row>
    <row r="1146" ht="16.9" customHeight="1" spans="1:3">
      <c r="A1146" s="45">
        <v>2150802</v>
      </c>
      <c r="B1146" s="23" t="s">
        <v>783</v>
      </c>
      <c r="C1146" s="28">
        <v>0</v>
      </c>
    </row>
    <row r="1147" ht="16.9" customHeight="1" spans="1:3">
      <c r="A1147" s="45">
        <v>2150803</v>
      </c>
      <c r="B1147" s="23" t="s">
        <v>784</v>
      </c>
      <c r="C1147" s="28">
        <v>0</v>
      </c>
    </row>
    <row r="1148" ht="16.9" customHeight="1" spans="1:3">
      <c r="A1148" s="45">
        <v>2150804</v>
      </c>
      <c r="B1148" s="23" t="s">
        <v>1664</v>
      </c>
      <c r="C1148" s="28">
        <v>0</v>
      </c>
    </row>
    <row r="1149" ht="16.9" customHeight="1" spans="1:3">
      <c r="A1149" s="45">
        <v>2150805</v>
      </c>
      <c r="B1149" s="23" t="s">
        <v>1665</v>
      </c>
      <c r="C1149" s="28">
        <v>107</v>
      </c>
    </row>
    <row r="1150" ht="16.9" customHeight="1" spans="1:3">
      <c r="A1150" s="45">
        <v>2150899</v>
      </c>
      <c r="B1150" s="23" t="s">
        <v>1666</v>
      </c>
      <c r="C1150" s="28">
        <v>261</v>
      </c>
    </row>
    <row r="1151" ht="16.9" customHeight="1" spans="1:3">
      <c r="A1151" s="45">
        <v>21599</v>
      </c>
      <c r="B1151" s="83" t="s">
        <v>1667</v>
      </c>
      <c r="C1151" s="11">
        <f>SUM(C1152:C1157)</f>
        <v>0</v>
      </c>
    </row>
    <row r="1152" ht="16.9" customHeight="1" spans="1:3">
      <c r="A1152" s="45">
        <v>2159901</v>
      </c>
      <c r="B1152" s="23" t="s">
        <v>1668</v>
      </c>
      <c r="C1152" s="28">
        <v>0</v>
      </c>
    </row>
    <row r="1153" ht="16.9" customHeight="1" spans="1:3">
      <c r="A1153" s="45">
        <v>2159902</v>
      </c>
      <c r="B1153" s="23" t="s">
        <v>1669</v>
      </c>
      <c r="C1153" s="28">
        <v>0</v>
      </c>
    </row>
    <row r="1154" ht="16.9" customHeight="1" spans="1:3">
      <c r="A1154" s="45">
        <v>2159904</v>
      </c>
      <c r="B1154" s="23" t="s">
        <v>1670</v>
      </c>
      <c r="C1154" s="28">
        <v>0</v>
      </c>
    </row>
    <row r="1155" ht="16.9" customHeight="1" spans="1:3">
      <c r="A1155" s="45">
        <v>2159905</v>
      </c>
      <c r="B1155" s="23" t="s">
        <v>1671</v>
      </c>
      <c r="C1155" s="28">
        <v>0</v>
      </c>
    </row>
    <row r="1156" ht="16.9" customHeight="1" spans="1:3">
      <c r="A1156" s="45">
        <v>2159906</v>
      </c>
      <c r="B1156" s="23" t="s">
        <v>1672</v>
      </c>
      <c r="C1156" s="28">
        <v>0</v>
      </c>
    </row>
    <row r="1157" ht="16.9" customHeight="1" spans="1:3">
      <c r="A1157" s="45">
        <v>2159999</v>
      </c>
      <c r="B1157" s="23" t="s">
        <v>1673</v>
      </c>
      <c r="C1157" s="28">
        <v>0</v>
      </c>
    </row>
    <row r="1158" ht="16.9" customHeight="1" spans="1:3">
      <c r="A1158" s="45">
        <v>216</v>
      </c>
      <c r="B1158" s="83" t="s">
        <v>1674</v>
      </c>
      <c r="C1158" s="11">
        <f>SUM(C1159,C1169,C1176,C1182)</f>
        <v>42</v>
      </c>
    </row>
    <row r="1159" ht="16.9" customHeight="1" spans="1:3">
      <c r="A1159" s="45">
        <v>21602</v>
      </c>
      <c r="B1159" s="83" t="s">
        <v>1675</v>
      </c>
      <c r="C1159" s="11">
        <f>SUM(C1160:C1168)</f>
        <v>34</v>
      </c>
    </row>
    <row r="1160" ht="16.9" customHeight="1" spans="1:3">
      <c r="A1160" s="45">
        <v>2160201</v>
      </c>
      <c r="B1160" s="23" t="s">
        <v>782</v>
      </c>
      <c r="C1160" s="28">
        <v>0</v>
      </c>
    </row>
    <row r="1161" ht="16.9" customHeight="1" spans="1:3">
      <c r="A1161" s="45">
        <v>2160202</v>
      </c>
      <c r="B1161" s="23" t="s">
        <v>783</v>
      </c>
      <c r="C1161" s="28">
        <v>0</v>
      </c>
    </row>
    <row r="1162" ht="16.9" customHeight="1" spans="1:3">
      <c r="A1162" s="45">
        <v>2160203</v>
      </c>
      <c r="B1162" s="23" t="s">
        <v>784</v>
      </c>
      <c r="C1162" s="28">
        <v>0</v>
      </c>
    </row>
    <row r="1163" ht="16.9" customHeight="1" spans="1:3">
      <c r="A1163" s="45">
        <v>2160216</v>
      </c>
      <c r="B1163" s="23" t="s">
        <v>1676</v>
      </c>
      <c r="C1163" s="28">
        <v>34</v>
      </c>
    </row>
    <row r="1164" ht="16.9" customHeight="1" spans="1:3">
      <c r="A1164" s="45">
        <v>2160217</v>
      </c>
      <c r="B1164" s="23" t="s">
        <v>1677</v>
      </c>
      <c r="C1164" s="28">
        <v>0</v>
      </c>
    </row>
    <row r="1165" ht="16.9" customHeight="1" spans="1:3">
      <c r="A1165" s="45">
        <v>2160218</v>
      </c>
      <c r="B1165" s="23" t="s">
        <v>1678</v>
      </c>
      <c r="C1165" s="28">
        <v>0</v>
      </c>
    </row>
    <row r="1166" ht="16.9" customHeight="1" spans="1:3">
      <c r="A1166" s="45">
        <v>2160219</v>
      </c>
      <c r="B1166" s="23" t="s">
        <v>1679</v>
      </c>
      <c r="C1166" s="28">
        <v>0</v>
      </c>
    </row>
    <row r="1167" ht="16.9" customHeight="1" spans="1:3">
      <c r="A1167" s="45">
        <v>2160250</v>
      </c>
      <c r="B1167" s="23" t="s">
        <v>791</v>
      </c>
      <c r="C1167" s="28">
        <v>0</v>
      </c>
    </row>
    <row r="1168" ht="16.9" customHeight="1" spans="1:3">
      <c r="A1168" s="45">
        <v>2160299</v>
      </c>
      <c r="B1168" s="23" t="s">
        <v>1680</v>
      </c>
      <c r="C1168" s="28">
        <v>0</v>
      </c>
    </row>
    <row r="1169" ht="16.9" customHeight="1" spans="1:3">
      <c r="A1169" s="45">
        <v>21605</v>
      </c>
      <c r="B1169" s="83" t="s">
        <v>1681</v>
      </c>
      <c r="C1169" s="11">
        <f>SUM(C1170:C1175)</f>
        <v>0</v>
      </c>
    </row>
    <row r="1170" ht="16.9" customHeight="1" spans="1:3">
      <c r="A1170" s="45">
        <v>2160501</v>
      </c>
      <c r="B1170" s="23" t="s">
        <v>782</v>
      </c>
      <c r="C1170" s="28">
        <v>0</v>
      </c>
    </row>
    <row r="1171" ht="16.9" customHeight="1" spans="1:3">
      <c r="A1171" s="45">
        <v>2160502</v>
      </c>
      <c r="B1171" s="23" t="s">
        <v>783</v>
      </c>
      <c r="C1171" s="28">
        <v>0</v>
      </c>
    </row>
    <row r="1172" ht="16.9" customHeight="1" spans="1:3">
      <c r="A1172" s="45">
        <v>2160503</v>
      </c>
      <c r="B1172" s="23" t="s">
        <v>784</v>
      </c>
      <c r="C1172" s="28">
        <v>0</v>
      </c>
    </row>
    <row r="1173" ht="16.9" customHeight="1" spans="1:3">
      <c r="A1173" s="45">
        <v>2160504</v>
      </c>
      <c r="B1173" s="23" t="s">
        <v>1682</v>
      </c>
      <c r="C1173" s="28">
        <v>0</v>
      </c>
    </row>
    <row r="1174" ht="16.9" customHeight="1" spans="1:3">
      <c r="A1174" s="45">
        <v>2160505</v>
      </c>
      <c r="B1174" s="23" t="s">
        <v>1683</v>
      </c>
      <c r="C1174" s="28">
        <v>0</v>
      </c>
    </row>
    <row r="1175" ht="16.9" customHeight="1" spans="1:3">
      <c r="A1175" s="45">
        <v>2160599</v>
      </c>
      <c r="B1175" s="23" t="s">
        <v>1684</v>
      </c>
      <c r="C1175" s="28">
        <v>0</v>
      </c>
    </row>
    <row r="1176" ht="16.9" customHeight="1" spans="1:3">
      <c r="A1176" s="45">
        <v>21606</v>
      </c>
      <c r="B1176" s="83" t="s">
        <v>1685</v>
      </c>
      <c r="C1176" s="11">
        <f>SUM(C1177:C1181)</f>
        <v>8</v>
      </c>
    </row>
    <row r="1177" ht="16.9" customHeight="1" spans="1:3">
      <c r="A1177" s="45">
        <v>2160601</v>
      </c>
      <c r="B1177" s="23" t="s">
        <v>782</v>
      </c>
      <c r="C1177" s="28">
        <v>0</v>
      </c>
    </row>
    <row r="1178" ht="16.9" customHeight="1" spans="1:3">
      <c r="A1178" s="45">
        <v>2160602</v>
      </c>
      <c r="B1178" s="23" t="s">
        <v>783</v>
      </c>
      <c r="C1178" s="28">
        <v>0</v>
      </c>
    </row>
    <row r="1179" ht="16.9" customHeight="1" spans="1:3">
      <c r="A1179" s="45">
        <v>2160603</v>
      </c>
      <c r="B1179" s="23" t="s">
        <v>784</v>
      </c>
      <c r="C1179" s="28">
        <v>0</v>
      </c>
    </row>
    <row r="1180" ht="16.9" customHeight="1" spans="1:3">
      <c r="A1180" s="45">
        <v>2160607</v>
      </c>
      <c r="B1180" s="23" t="s">
        <v>1686</v>
      </c>
      <c r="C1180" s="28">
        <v>0</v>
      </c>
    </row>
    <row r="1181" ht="16.9" customHeight="1" spans="1:3">
      <c r="A1181" s="45">
        <v>2160699</v>
      </c>
      <c r="B1181" s="23" t="s">
        <v>1687</v>
      </c>
      <c r="C1181" s="28">
        <v>8</v>
      </c>
    </row>
    <row r="1182" ht="16.9" customHeight="1" spans="1:3">
      <c r="A1182" s="45">
        <v>21699</v>
      </c>
      <c r="B1182" s="83" t="s">
        <v>1688</v>
      </c>
      <c r="C1182" s="11">
        <f>SUM(C1183:C1184)</f>
        <v>0</v>
      </c>
    </row>
    <row r="1183" ht="16.9" customHeight="1" spans="1:3">
      <c r="A1183" s="45">
        <v>2169901</v>
      </c>
      <c r="B1183" s="23" t="s">
        <v>1689</v>
      </c>
      <c r="C1183" s="28">
        <v>0</v>
      </c>
    </row>
    <row r="1184" ht="16.9" customHeight="1" spans="1:3">
      <c r="A1184" s="95">
        <v>2169999</v>
      </c>
      <c r="B1184" s="88" t="s">
        <v>1690</v>
      </c>
      <c r="C1184" s="28">
        <v>0</v>
      </c>
    </row>
    <row r="1185" ht="16.9" customHeight="1" spans="1:3">
      <c r="A1185" s="45">
        <v>217</v>
      </c>
      <c r="B1185" s="83" t="s">
        <v>1691</v>
      </c>
      <c r="C1185" s="11">
        <f>SUM(C1186,C1193,C1203,C1209,C1212)</f>
        <v>0</v>
      </c>
    </row>
    <row r="1186" ht="16.9" customHeight="1" spans="1:3">
      <c r="A1186" s="45">
        <v>21701</v>
      </c>
      <c r="B1186" s="83" t="s">
        <v>1692</v>
      </c>
      <c r="C1186" s="11">
        <f>SUM(C1187:C1192)</f>
        <v>0</v>
      </c>
    </row>
    <row r="1187" ht="16.9" customHeight="1" spans="1:3">
      <c r="A1187" s="45">
        <v>2170101</v>
      </c>
      <c r="B1187" s="23" t="s">
        <v>782</v>
      </c>
      <c r="C1187" s="28">
        <v>0</v>
      </c>
    </row>
    <row r="1188" ht="16.9" customHeight="1" spans="1:3">
      <c r="A1188" s="45">
        <v>2170102</v>
      </c>
      <c r="B1188" s="23" t="s">
        <v>783</v>
      </c>
      <c r="C1188" s="28">
        <v>0</v>
      </c>
    </row>
    <row r="1189" ht="16.9" customHeight="1" spans="1:3">
      <c r="A1189" s="45">
        <v>2170103</v>
      </c>
      <c r="B1189" s="23" t="s">
        <v>784</v>
      </c>
      <c r="C1189" s="28">
        <v>0</v>
      </c>
    </row>
    <row r="1190" ht="16.9" customHeight="1" spans="1:3">
      <c r="A1190" s="45">
        <v>2170104</v>
      </c>
      <c r="B1190" s="23" t="s">
        <v>1693</v>
      </c>
      <c r="C1190" s="28">
        <v>0</v>
      </c>
    </row>
    <row r="1191" ht="16.9" customHeight="1" spans="1:3">
      <c r="A1191" s="45">
        <v>2170150</v>
      </c>
      <c r="B1191" s="23" t="s">
        <v>791</v>
      </c>
      <c r="C1191" s="28">
        <v>0</v>
      </c>
    </row>
    <row r="1192" ht="16.9" customHeight="1" spans="1:3">
      <c r="A1192" s="45">
        <v>2170199</v>
      </c>
      <c r="B1192" s="23" t="s">
        <v>1694</v>
      </c>
      <c r="C1192" s="28">
        <v>0</v>
      </c>
    </row>
    <row r="1193" ht="16.9" customHeight="1" spans="1:3">
      <c r="A1193" s="45">
        <v>21702</v>
      </c>
      <c r="B1193" s="83" t="s">
        <v>1695</v>
      </c>
      <c r="C1193" s="11">
        <f>SUM(C1194:C1202)</f>
        <v>0</v>
      </c>
    </row>
    <row r="1194" ht="16.9" customHeight="1" spans="1:3">
      <c r="A1194" s="45">
        <v>2170201</v>
      </c>
      <c r="B1194" s="23" t="s">
        <v>1696</v>
      </c>
      <c r="C1194" s="28">
        <v>0</v>
      </c>
    </row>
    <row r="1195" ht="16.9" customHeight="1" spans="1:3">
      <c r="A1195" s="45">
        <v>2170202</v>
      </c>
      <c r="B1195" s="23" t="s">
        <v>1697</v>
      </c>
      <c r="C1195" s="28">
        <v>0</v>
      </c>
    </row>
    <row r="1196" ht="16.9" customHeight="1" spans="1:3">
      <c r="A1196" s="45">
        <v>2170203</v>
      </c>
      <c r="B1196" s="23" t="s">
        <v>1698</v>
      </c>
      <c r="C1196" s="28">
        <v>0</v>
      </c>
    </row>
    <row r="1197" ht="16.9" customHeight="1" spans="1:3">
      <c r="A1197" s="45">
        <v>2170204</v>
      </c>
      <c r="B1197" s="23" t="s">
        <v>1699</v>
      </c>
      <c r="C1197" s="28">
        <v>0</v>
      </c>
    </row>
    <row r="1198" ht="16.9" customHeight="1" spans="1:3">
      <c r="A1198" s="45">
        <v>2170205</v>
      </c>
      <c r="B1198" s="23" t="s">
        <v>1700</v>
      </c>
      <c r="C1198" s="28">
        <v>0</v>
      </c>
    </row>
    <row r="1199" ht="16.9" customHeight="1" spans="1:3">
      <c r="A1199" s="45">
        <v>2170206</v>
      </c>
      <c r="B1199" s="23" t="s">
        <v>1701</v>
      </c>
      <c r="C1199" s="28">
        <v>0</v>
      </c>
    </row>
    <row r="1200" ht="16.9" customHeight="1" spans="1:3">
      <c r="A1200" s="45">
        <v>2170207</v>
      </c>
      <c r="B1200" s="23" t="s">
        <v>1702</v>
      </c>
      <c r="C1200" s="28">
        <v>0</v>
      </c>
    </row>
    <row r="1201" ht="16.9" customHeight="1" spans="1:3">
      <c r="A1201" s="45">
        <v>2170208</v>
      </c>
      <c r="B1201" s="23" t="s">
        <v>1703</v>
      </c>
      <c r="C1201" s="28">
        <v>0</v>
      </c>
    </row>
    <row r="1202" ht="16.9" customHeight="1" spans="1:3">
      <c r="A1202" s="45">
        <v>2170299</v>
      </c>
      <c r="B1202" s="23" t="s">
        <v>1704</v>
      </c>
      <c r="C1202" s="28">
        <v>0</v>
      </c>
    </row>
    <row r="1203" ht="16.9" customHeight="1" spans="1:3">
      <c r="A1203" s="45">
        <v>21703</v>
      </c>
      <c r="B1203" s="83" t="s">
        <v>1705</v>
      </c>
      <c r="C1203" s="11">
        <f>SUM(C1204:C1208)</f>
        <v>0</v>
      </c>
    </row>
    <row r="1204" ht="16.9" customHeight="1" spans="1:3">
      <c r="A1204" s="45">
        <v>2170301</v>
      </c>
      <c r="B1204" s="23" t="s">
        <v>1706</v>
      </c>
      <c r="C1204" s="28">
        <v>0</v>
      </c>
    </row>
    <row r="1205" ht="16.9" customHeight="1" spans="1:3">
      <c r="A1205" s="45">
        <v>2170302</v>
      </c>
      <c r="B1205" s="23" t="s">
        <v>1707</v>
      </c>
      <c r="C1205" s="28">
        <v>0</v>
      </c>
    </row>
    <row r="1206" ht="16.9" customHeight="1" spans="1:3">
      <c r="A1206" s="45">
        <v>2170303</v>
      </c>
      <c r="B1206" s="23" t="s">
        <v>1708</v>
      </c>
      <c r="C1206" s="28">
        <v>0</v>
      </c>
    </row>
    <row r="1207" ht="16.9" customHeight="1" spans="1:3">
      <c r="A1207" s="45">
        <v>2170304</v>
      </c>
      <c r="B1207" s="23" t="s">
        <v>1709</v>
      </c>
      <c r="C1207" s="28">
        <v>0</v>
      </c>
    </row>
    <row r="1208" ht="16.9" customHeight="1" spans="1:3">
      <c r="A1208" s="45">
        <v>2170399</v>
      </c>
      <c r="B1208" s="23" t="s">
        <v>1710</v>
      </c>
      <c r="C1208" s="28">
        <v>0</v>
      </c>
    </row>
    <row r="1209" ht="16.9" customHeight="1" spans="1:3">
      <c r="A1209" s="45">
        <v>21704</v>
      </c>
      <c r="B1209" s="83" t="s">
        <v>1711</v>
      </c>
      <c r="C1209" s="11">
        <f>SUM(C1210:C1211)</f>
        <v>0</v>
      </c>
    </row>
    <row r="1210" ht="16.9" customHeight="1" spans="1:3">
      <c r="A1210" s="45">
        <v>2170401</v>
      </c>
      <c r="B1210" s="23" t="s">
        <v>1712</v>
      </c>
      <c r="C1210" s="28">
        <v>0</v>
      </c>
    </row>
    <row r="1211" ht="16.9" customHeight="1" spans="1:3">
      <c r="A1211" s="45">
        <v>2170499</v>
      </c>
      <c r="B1211" s="23" t="s">
        <v>1713</v>
      </c>
      <c r="C1211" s="28">
        <v>0</v>
      </c>
    </row>
    <row r="1212" ht="16.9" customHeight="1" spans="1:3">
      <c r="A1212" s="91">
        <v>21799</v>
      </c>
      <c r="B1212" s="89" t="s">
        <v>1714</v>
      </c>
      <c r="C1212" s="11">
        <f>C1213</f>
        <v>0</v>
      </c>
    </row>
    <row r="1213" ht="16.9" customHeight="1" spans="1:3">
      <c r="A1213" s="91">
        <v>2179901</v>
      </c>
      <c r="B1213" s="94" t="s">
        <v>1715</v>
      </c>
      <c r="C1213" s="28">
        <v>0</v>
      </c>
    </row>
    <row r="1214" ht="16.9" customHeight="1" spans="1:3">
      <c r="A1214" s="45">
        <v>219</v>
      </c>
      <c r="B1214" s="83" t="s">
        <v>1716</v>
      </c>
      <c r="C1214" s="11">
        <f>SUM(C1215:C1223)</f>
        <v>0</v>
      </c>
    </row>
    <row r="1215" ht="16.9" customHeight="1" spans="1:3">
      <c r="A1215" s="45">
        <v>21901</v>
      </c>
      <c r="B1215" s="83" t="s">
        <v>1717</v>
      </c>
      <c r="C1215" s="28">
        <v>0</v>
      </c>
    </row>
    <row r="1216" ht="16.9" customHeight="1" spans="1:3">
      <c r="A1216" s="45">
        <v>21902</v>
      </c>
      <c r="B1216" s="83" t="s">
        <v>1718</v>
      </c>
      <c r="C1216" s="28">
        <v>0</v>
      </c>
    </row>
    <row r="1217" ht="16.9" customHeight="1" spans="1:3">
      <c r="A1217" s="45">
        <v>21903</v>
      </c>
      <c r="B1217" s="83" t="s">
        <v>1719</v>
      </c>
      <c r="C1217" s="28">
        <v>0</v>
      </c>
    </row>
    <row r="1218" ht="16.9" customHeight="1" spans="1:3">
      <c r="A1218" s="45">
        <v>21904</v>
      </c>
      <c r="B1218" s="83" t="s">
        <v>1720</v>
      </c>
      <c r="C1218" s="28">
        <v>0</v>
      </c>
    </row>
    <row r="1219" ht="16.9" customHeight="1" spans="1:3">
      <c r="A1219" s="45">
        <v>21905</v>
      </c>
      <c r="B1219" s="83" t="s">
        <v>1721</v>
      </c>
      <c r="C1219" s="28">
        <v>0</v>
      </c>
    </row>
    <row r="1220" ht="16.9" customHeight="1" spans="1:3">
      <c r="A1220" s="45">
        <v>21906</v>
      </c>
      <c r="B1220" s="83" t="s">
        <v>1449</v>
      </c>
      <c r="C1220" s="28">
        <v>0</v>
      </c>
    </row>
    <row r="1221" ht="16.9" customHeight="1" spans="1:3">
      <c r="A1221" s="45">
        <v>21907</v>
      </c>
      <c r="B1221" s="83" t="s">
        <v>1722</v>
      </c>
      <c r="C1221" s="28">
        <v>0</v>
      </c>
    </row>
    <row r="1222" ht="16.9" customHeight="1" spans="1:3">
      <c r="A1222" s="45">
        <v>21908</v>
      </c>
      <c r="B1222" s="83" t="s">
        <v>1723</v>
      </c>
      <c r="C1222" s="28">
        <v>0</v>
      </c>
    </row>
    <row r="1223" ht="16.9" customHeight="1" spans="1:3">
      <c r="A1223" s="45">
        <v>21999</v>
      </c>
      <c r="B1223" s="83" t="s">
        <v>1724</v>
      </c>
      <c r="C1223" s="28">
        <v>0</v>
      </c>
    </row>
    <row r="1224" ht="16.9" customHeight="1" spans="1:3">
      <c r="A1224" s="45">
        <v>220</v>
      </c>
      <c r="B1224" s="83" t="s">
        <v>1725</v>
      </c>
      <c r="C1224" s="11">
        <f>SUM(C1225,C1246,C1266,C1275,C1288,C1304)</f>
        <v>799</v>
      </c>
    </row>
    <row r="1225" ht="16.9" customHeight="1" spans="1:3">
      <c r="A1225" s="45">
        <v>22001</v>
      </c>
      <c r="B1225" s="83" t="s">
        <v>1726</v>
      </c>
      <c r="C1225" s="11">
        <f>SUM(C1226:C1245)</f>
        <v>770</v>
      </c>
    </row>
    <row r="1226" ht="16.9" customHeight="1" spans="1:3">
      <c r="A1226" s="45">
        <v>2200101</v>
      </c>
      <c r="B1226" s="23" t="s">
        <v>782</v>
      </c>
      <c r="C1226" s="28">
        <v>0</v>
      </c>
    </row>
    <row r="1227" ht="16.9" customHeight="1" spans="1:3">
      <c r="A1227" s="45">
        <v>2200102</v>
      </c>
      <c r="B1227" s="23" t="s">
        <v>783</v>
      </c>
      <c r="C1227" s="28">
        <v>0</v>
      </c>
    </row>
    <row r="1228" ht="16.9" customHeight="1" spans="1:3">
      <c r="A1228" s="45">
        <v>2200103</v>
      </c>
      <c r="B1228" s="23" t="s">
        <v>784</v>
      </c>
      <c r="C1228" s="28">
        <v>0</v>
      </c>
    </row>
    <row r="1229" ht="16.9" customHeight="1" spans="1:3">
      <c r="A1229" s="45">
        <v>2200104</v>
      </c>
      <c r="B1229" s="23" t="s">
        <v>1727</v>
      </c>
      <c r="C1229" s="28">
        <v>46</v>
      </c>
    </row>
    <row r="1230" ht="16.9" customHeight="1" spans="1:3">
      <c r="A1230" s="45">
        <v>2200105</v>
      </c>
      <c r="B1230" s="23" t="s">
        <v>1728</v>
      </c>
      <c r="C1230" s="28">
        <v>0</v>
      </c>
    </row>
    <row r="1231" ht="16.9" customHeight="1" spans="1:3">
      <c r="A1231" s="45">
        <v>2200106</v>
      </c>
      <c r="B1231" s="23" t="s">
        <v>1729</v>
      </c>
      <c r="C1231" s="28">
        <v>0</v>
      </c>
    </row>
    <row r="1232" ht="16.9" customHeight="1" spans="1:3">
      <c r="A1232" s="45">
        <v>2200107</v>
      </c>
      <c r="B1232" s="23" t="s">
        <v>1730</v>
      </c>
      <c r="C1232" s="28">
        <v>0</v>
      </c>
    </row>
    <row r="1233" ht="16.9" customHeight="1" spans="1:3">
      <c r="A1233" s="45">
        <v>2200108</v>
      </c>
      <c r="B1233" s="23" t="s">
        <v>1731</v>
      </c>
      <c r="C1233" s="28">
        <v>0</v>
      </c>
    </row>
    <row r="1234" ht="16.9" customHeight="1" spans="1:3">
      <c r="A1234" s="45">
        <v>2200109</v>
      </c>
      <c r="B1234" s="23" t="s">
        <v>1732</v>
      </c>
      <c r="C1234" s="28">
        <v>0</v>
      </c>
    </row>
    <row r="1235" ht="16.9" customHeight="1" spans="1:3">
      <c r="A1235" s="45">
        <v>2200110</v>
      </c>
      <c r="B1235" s="23" t="s">
        <v>1733</v>
      </c>
      <c r="C1235" s="28">
        <v>707</v>
      </c>
    </row>
    <row r="1236" ht="16.9" customHeight="1" spans="1:3">
      <c r="A1236" s="45">
        <v>2200111</v>
      </c>
      <c r="B1236" s="23" t="s">
        <v>1734</v>
      </c>
      <c r="C1236" s="28">
        <v>0</v>
      </c>
    </row>
    <row r="1237" ht="16.9" customHeight="1" spans="1:3">
      <c r="A1237" s="45">
        <v>2200112</v>
      </c>
      <c r="B1237" s="23" t="s">
        <v>1735</v>
      </c>
      <c r="C1237" s="28">
        <v>0</v>
      </c>
    </row>
    <row r="1238" ht="16.9" customHeight="1" spans="1:3">
      <c r="A1238" s="45">
        <v>2200113</v>
      </c>
      <c r="B1238" s="23" t="s">
        <v>1736</v>
      </c>
      <c r="C1238" s="28">
        <v>0</v>
      </c>
    </row>
    <row r="1239" ht="16.9" customHeight="1" spans="1:3">
      <c r="A1239" s="45">
        <v>2200114</v>
      </c>
      <c r="B1239" s="23" t="s">
        <v>1737</v>
      </c>
      <c r="C1239" s="28">
        <v>0</v>
      </c>
    </row>
    <row r="1240" ht="16.9" customHeight="1" spans="1:3">
      <c r="A1240" s="45">
        <v>2200115</v>
      </c>
      <c r="B1240" s="23" t="s">
        <v>1738</v>
      </c>
      <c r="C1240" s="28">
        <v>0</v>
      </c>
    </row>
    <row r="1241" ht="16.9" customHeight="1" spans="1:3">
      <c r="A1241" s="45">
        <v>2200116</v>
      </c>
      <c r="B1241" s="23" t="s">
        <v>1739</v>
      </c>
      <c r="C1241" s="28">
        <v>0</v>
      </c>
    </row>
    <row r="1242" ht="16.9" customHeight="1" spans="1:3">
      <c r="A1242" s="45">
        <v>2200119</v>
      </c>
      <c r="B1242" s="23" t="s">
        <v>1740</v>
      </c>
      <c r="C1242" s="28">
        <v>0</v>
      </c>
    </row>
    <row r="1243" ht="16.9" customHeight="1" spans="1:3">
      <c r="A1243" s="45">
        <v>2200120</v>
      </c>
      <c r="B1243" s="23" t="s">
        <v>1741</v>
      </c>
      <c r="C1243" s="28">
        <v>0</v>
      </c>
    </row>
    <row r="1244" ht="16.9" customHeight="1" spans="1:3">
      <c r="A1244" s="45">
        <v>2200150</v>
      </c>
      <c r="B1244" s="23" t="s">
        <v>791</v>
      </c>
      <c r="C1244" s="28">
        <v>0</v>
      </c>
    </row>
    <row r="1245" ht="16.9" customHeight="1" spans="1:3">
      <c r="A1245" s="45">
        <v>2200199</v>
      </c>
      <c r="B1245" s="23" t="s">
        <v>1742</v>
      </c>
      <c r="C1245" s="28">
        <v>17</v>
      </c>
    </row>
    <row r="1246" ht="16.9" customHeight="1" spans="1:3">
      <c r="A1246" s="45">
        <v>22002</v>
      </c>
      <c r="B1246" s="83" t="s">
        <v>1743</v>
      </c>
      <c r="C1246" s="11">
        <f>SUM(C1247:C1265)</f>
        <v>0</v>
      </c>
    </row>
    <row r="1247" ht="16.9" customHeight="1" spans="1:3">
      <c r="A1247" s="45">
        <v>2200201</v>
      </c>
      <c r="B1247" s="23" t="s">
        <v>782</v>
      </c>
      <c r="C1247" s="28">
        <v>0</v>
      </c>
    </row>
    <row r="1248" ht="16.9" customHeight="1" spans="1:3">
      <c r="A1248" s="45">
        <v>2200202</v>
      </c>
      <c r="B1248" s="23" t="s">
        <v>783</v>
      </c>
      <c r="C1248" s="28">
        <v>0</v>
      </c>
    </row>
    <row r="1249" ht="16.9" customHeight="1" spans="1:3">
      <c r="A1249" s="45">
        <v>2200203</v>
      </c>
      <c r="B1249" s="23" t="s">
        <v>784</v>
      </c>
      <c r="C1249" s="28">
        <v>0</v>
      </c>
    </row>
    <row r="1250" ht="16.9" customHeight="1" spans="1:3">
      <c r="A1250" s="45">
        <v>2200204</v>
      </c>
      <c r="B1250" s="23" t="s">
        <v>1744</v>
      </c>
      <c r="C1250" s="28">
        <v>0</v>
      </c>
    </row>
    <row r="1251" ht="16.9" customHeight="1" spans="1:3">
      <c r="A1251" s="45">
        <v>2200205</v>
      </c>
      <c r="B1251" s="23" t="s">
        <v>1745</v>
      </c>
      <c r="C1251" s="28">
        <v>0</v>
      </c>
    </row>
    <row r="1252" ht="16.9" customHeight="1" spans="1:3">
      <c r="A1252" s="45">
        <v>2200206</v>
      </c>
      <c r="B1252" s="23" t="s">
        <v>1746</v>
      </c>
      <c r="C1252" s="28">
        <v>0</v>
      </c>
    </row>
    <row r="1253" ht="16.9" customHeight="1" spans="1:3">
      <c r="A1253" s="45">
        <v>2200207</v>
      </c>
      <c r="B1253" s="23" t="s">
        <v>1747</v>
      </c>
      <c r="C1253" s="28">
        <v>0</v>
      </c>
    </row>
    <row r="1254" ht="16.9" customHeight="1" spans="1:3">
      <c r="A1254" s="45">
        <v>2200208</v>
      </c>
      <c r="B1254" s="23" t="s">
        <v>1748</v>
      </c>
      <c r="C1254" s="28">
        <v>0</v>
      </c>
    </row>
    <row r="1255" ht="16.9" customHeight="1" spans="1:3">
      <c r="A1255" s="45">
        <v>2200209</v>
      </c>
      <c r="B1255" s="23" t="s">
        <v>1749</v>
      </c>
      <c r="C1255" s="28">
        <v>0</v>
      </c>
    </row>
    <row r="1256" ht="16.9" customHeight="1" spans="1:3">
      <c r="A1256" s="45">
        <v>2200210</v>
      </c>
      <c r="B1256" s="23" t="s">
        <v>1750</v>
      </c>
      <c r="C1256" s="28">
        <v>0</v>
      </c>
    </row>
    <row r="1257" ht="16.9" customHeight="1" spans="1:3">
      <c r="A1257" s="45">
        <v>2200211</v>
      </c>
      <c r="B1257" s="23" t="s">
        <v>1751</v>
      </c>
      <c r="C1257" s="28">
        <v>0</v>
      </c>
    </row>
    <row r="1258" ht="16.9" customHeight="1" spans="1:3">
      <c r="A1258" s="45">
        <v>2200212</v>
      </c>
      <c r="B1258" s="23" t="s">
        <v>1752</v>
      </c>
      <c r="C1258" s="28">
        <v>0</v>
      </c>
    </row>
    <row r="1259" ht="16.9" customHeight="1" spans="1:3">
      <c r="A1259" s="45">
        <v>2200213</v>
      </c>
      <c r="B1259" s="23" t="s">
        <v>1753</v>
      </c>
      <c r="C1259" s="28">
        <v>0</v>
      </c>
    </row>
    <row r="1260" ht="16.9" customHeight="1" spans="1:3">
      <c r="A1260" s="45">
        <v>2200214</v>
      </c>
      <c r="B1260" s="23" t="s">
        <v>1754</v>
      </c>
      <c r="C1260" s="28">
        <v>0</v>
      </c>
    </row>
    <row r="1261" ht="16.9" customHeight="1" spans="1:3">
      <c r="A1261" s="45">
        <v>2200215</v>
      </c>
      <c r="B1261" s="23" t="s">
        <v>1755</v>
      </c>
      <c r="C1261" s="28">
        <v>0</v>
      </c>
    </row>
    <row r="1262" ht="16.9" customHeight="1" spans="1:3">
      <c r="A1262" s="45">
        <v>2200216</v>
      </c>
      <c r="B1262" s="23" t="s">
        <v>1756</v>
      </c>
      <c r="C1262" s="28">
        <v>0</v>
      </c>
    </row>
    <row r="1263" ht="16.9" customHeight="1" spans="1:3">
      <c r="A1263" s="45">
        <v>2200217</v>
      </c>
      <c r="B1263" s="23" t="s">
        <v>1757</v>
      </c>
      <c r="C1263" s="28">
        <v>0</v>
      </c>
    </row>
    <row r="1264" ht="16.9" customHeight="1" spans="1:3">
      <c r="A1264" s="45">
        <v>2200250</v>
      </c>
      <c r="B1264" s="23" t="s">
        <v>791</v>
      </c>
      <c r="C1264" s="28">
        <v>0</v>
      </c>
    </row>
    <row r="1265" ht="16.9" customHeight="1" spans="1:3">
      <c r="A1265" s="45">
        <v>2200299</v>
      </c>
      <c r="B1265" s="23" t="s">
        <v>1758</v>
      </c>
      <c r="C1265" s="28">
        <v>0</v>
      </c>
    </row>
    <row r="1266" ht="16.9" customHeight="1" spans="1:3">
      <c r="A1266" s="45">
        <v>22003</v>
      </c>
      <c r="B1266" s="83" t="s">
        <v>1759</v>
      </c>
      <c r="C1266" s="11">
        <f>SUM(C1267:C1274)</f>
        <v>0</v>
      </c>
    </row>
    <row r="1267" ht="16.9" customHeight="1" spans="1:3">
      <c r="A1267" s="45">
        <v>2200301</v>
      </c>
      <c r="B1267" s="23" t="s">
        <v>782</v>
      </c>
      <c r="C1267" s="28">
        <v>0</v>
      </c>
    </row>
    <row r="1268" ht="16.9" customHeight="1" spans="1:3">
      <c r="A1268" s="45">
        <v>2200302</v>
      </c>
      <c r="B1268" s="23" t="s">
        <v>783</v>
      </c>
      <c r="C1268" s="28">
        <v>0</v>
      </c>
    </row>
    <row r="1269" ht="16.9" customHeight="1" spans="1:3">
      <c r="A1269" s="45">
        <v>2200303</v>
      </c>
      <c r="B1269" s="23" t="s">
        <v>784</v>
      </c>
      <c r="C1269" s="28">
        <v>0</v>
      </c>
    </row>
    <row r="1270" ht="16.9" customHeight="1" spans="1:3">
      <c r="A1270" s="45">
        <v>2200304</v>
      </c>
      <c r="B1270" s="23" t="s">
        <v>1760</v>
      </c>
      <c r="C1270" s="28">
        <v>0</v>
      </c>
    </row>
    <row r="1271" ht="16.9" customHeight="1" spans="1:3">
      <c r="A1271" s="45">
        <v>2200305</v>
      </c>
      <c r="B1271" s="23" t="s">
        <v>1761</v>
      </c>
      <c r="C1271" s="28">
        <v>0</v>
      </c>
    </row>
    <row r="1272" ht="16.9" customHeight="1" spans="1:3">
      <c r="A1272" s="45">
        <v>2200306</v>
      </c>
      <c r="B1272" s="23" t="s">
        <v>1762</v>
      </c>
      <c r="C1272" s="28">
        <v>0</v>
      </c>
    </row>
    <row r="1273" ht="16.9" customHeight="1" spans="1:3">
      <c r="A1273" s="45">
        <v>2200350</v>
      </c>
      <c r="B1273" s="23" t="s">
        <v>791</v>
      </c>
      <c r="C1273" s="28">
        <v>0</v>
      </c>
    </row>
    <row r="1274" ht="16.9" customHeight="1" spans="1:3">
      <c r="A1274" s="45">
        <v>2200399</v>
      </c>
      <c r="B1274" s="23" t="s">
        <v>1763</v>
      </c>
      <c r="C1274" s="28">
        <v>0</v>
      </c>
    </row>
    <row r="1275" ht="16.9" customHeight="1" spans="1:3">
      <c r="A1275" s="45">
        <v>22004</v>
      </c>
      <c r="B1275" s="83" t="s">
        <v>1764</v>
      </c>
      <c r="C1275" s="11">
        <f>SUM(C1276:C1287)</f>
        <v>0</v>
      </c>
    </row>
    <row r="1276" ht="16.9" customHeight="1" spans="1:3">
      <c r="A1276" s="45">
        <v>2200401</v>
      </c>
      <c r="B1276" s="23" t="s">
        <v>782</v>
      </c>
      <c r="C1276" s="28">
        <v>0</v>
      </c>
    </row>
    <row r="1277" ht="16.9" customHeight="1" spans="1:3">
      <c r="A1277" s="45">
        <v>2200402</v>
      </c>
      <c r="B1277" s="23" t="s">
        <v>783</v>
      </c>
      <c r="C1277" s="28">
        <v>0</v>
      </c>
    </row>
    <row r="1278" ht="16.9" customHeight="1" spans="1:3">
      <c r="A1278" s="45">
        <v>2200403</v>
      </c>
      <c r="B1278" s="23" t="s">
        <v>784</v>
      </c>
      <c r="C1278" s="28">
        <v>0</v>
      </c>
    </row>
    <row r="1279" ht="16.9" customHeight="1" spans="1:3">
      <c r="A1279" s="45">
        <v>2200404</v>
      </c>
      <c r="B1279" s="23" t="s">
        <v>1765</v>
      </c>
      <c r="C1279" s="28">
        <v>0</v>
      </c>
    </row>
    <row r="1280" ht="16.9" customHeight="1" spans="1:3">
      <c r="A1280" s="45">
        <v>2200405</v>
      </c>
      <c r="B1280" s="23" t="s">
        <v>1766</v>
      </c>
      <c r="C1280" s="28">
        <v>0</v>
      </c>
    </row>
    <row r="1281" ht="16.9" customHeight="1" spans="1:3">
      <c r="A1281" s="45">
        <v>2200406</v>
      </c>
      <c r="B1281" s="23" t="s">
        <v>1767</v>
      </c>
      <c r="C1281" s="28">
        <v>0</v>
      </c>
    </row>
    <row r="1282" ht="16.9" customHeight="1" spans="1:3">
      <c r="A1282" s="45">
        <v>2200407</v>
      </c>
      <c r="B1282" s="23" t="s">
        <v>1768</v>
      </c>
      <c r="C1282" s="28">
        <v>0</v>
      </c>
    </row>
    <row r="1283" ht="16.9" customHeight="1" spans="1:3">
      <c r="A1283" s="45">
        <v>2200408</v>
      </c>
      <c r="B1283" s="23" t="s">
        <v>1769</v>
      </c>
      <c r="C1283" s="28">
        <v>0</v>
      </c>
    </row>
    <row r="1284" ht="16.9" customHeight="1" spans="1:3">
      <c r="A1284" s="45">
        <v>2200409</v>
      </c>
      <c r="B1284" s="23" t="s">
        <v>1770</v>
      </c>
      <c r="C1284" s="28">
        <v>0</v>
      </c>
    </row>
    <row r="1285" ht="16.9" customHeight="1" spans="1:3">
      <c r="A1285" s="45">
        <v>2200410</v>
      </c>
      <c r="B1285" s="23" t="s">
        <v>1771</v>
      </c>
      <c r="C1285" s="28">
        <v>0</v>
      </c>
    </row>
    <row r="1286" ht="16.9" customHeight="1" spans="1:3">
      <c r="A1286" s="45">
        <v>2200450</v>
      </c>
      <c r="B1286" s="23" t="s">
        <v>1772</v>
      </c>
      <c r="C1286" s="28">
        <v>0</v>
      </c>
    </row>
    <row r="1287" ht="16.9" customHeight="1" spans="1:3">
      <c r="A1287" s="45">
        <v>2200499</v>
      </c>
      <c r="B1287" s="23" t="s">
        <v>1773</v>
      </c>
      <c r="C1287" s="28">
        <v>0</v>
      </c>
    </row>
    <row r="1288" ht="16.9" customHeight="1" spans="1:3">
      <c r="A1288" s="45">
        <v>22005</v>
      </c>
      <c r="B1288" s="83" t="s">
        <v>1774</v>
      </c>
      <c r="C1288" s="11">
        <f>SUM(C1289:C1303)</f>
        <v>29</v>
      </c>
    </row>
    <row r="1289" ht="16.9" customHeight="1" spans="1:3">
      <c r="A1289" s="45">
        <v>2200501</v>
      </c>
      <c r="B1289" s="23" t="s">
        <v>782</v>
      </c>
      <c r="C1289" s="28">
        <v>0</v>
      </c>
    </row>
    <row r="1290" ht="16.9" customHeight="1" spans="1:3">
      <c r="A1290" s="45">
        <v>2200502</v>
      </c>
      <c r="B1290" s="23" t="s">
        <v>783</v>
      </c>
      <c r="C1290" s="28">
        <v>0</v>
      </c>
    </row>
    <row r="1291" ht="16.9" customHeight="1" spans="1:3">
      <c r="A1291" s="45">
        <v>2200503</v>
      </c>
      <c r="B1291" s="23" t="s">
        <v>784</v>
      </c>
      <c r="C1291" s="28">
        <v>0</v>
      </c>
    </row>
    <row r="1292" ht="16.9" customHeight="1" spans="1:3">
      <c r="A1292" s="45">
        <v>2200504</v>
      </c>
      <c r="B1292" s="23" t="s">
        <v>1775</v>
      </c>
      <c r="C1292" s="28">
        <v>29</v>
      </c>
    </row>
    <row r="1293" ht="16.9" customHeight="1" spans="1:3">
      <c r="A1293" s="45">
        <v>2200505</v>
      </c>
      <c r="B1293" s="23" t="s">
        <v>1776</v>
      </c>
      <c r="C1293" s="28">
        <v>0</v>
      </c>
    </row>
    <row r="1294" ht="16.9" customHeight="1" spans="1:3">
      <c r="A1294" s="45">
        <v>2200506</v>
      </c>
      <c r="B1294" s="23" t="s">
        <v>1777</v>
      </c>
      <c r="C1294" s="28">
        <v>0</v>
      </c>
    </row>
    <row r="1295" ht="16.9" customHeight="1" spans="1:3">
      <c r="A1295" s="45">
        <v>2200507</v>
      </c>
      <c r="B1295" s="23" t="s">
        <v>1778</v>
      </c>
      <c r="C1295" s="28">
        <v>0</v>
      </c>
    </row>
    <row r="1296" ht="16.9" customHeight="1" spans="1:3">
      <c r="A1296" s="45">
        <v>2200508</v>
      </c>
      <c r="B1296" s="23" t="s">
        <v>1779</v>
      </c>
      <c r="C1296" s="28">
        <v>0</v>
      </c>
    </row>
    <row r="1297" ht="16.9" customHeight="1" spans="1:3">
      <c r="A1297" s="45">
        <v>2200509</v>
      </c>
      <c r="B1297" s="23" t="s">
        <v>1780</v>
      </c>
      <c r="C1297" s="28">
        <v>0</v>
      </c>
    </row>
    <row r="1298" ht="16.9" customHeight="1" spans="1:3">
      <c r="A1298" s="45">
        <v>2200510</v>
      </c>
      <c r="B1298" s="23" t="s">
        <v>1781</v>
      </c>
      <c r="C1298" s="28">
        <v>0</v>
      </c>
    </row>
    <row r="1299" ht="16.9" customHeight="1" spans="1:3">
      <c r="A1299" s="45">
        <v>2200511</v>
      </c>
      <c r="B1299" s="23" t="s">
        <v>1782</v>
      </c>
      <c r="C1299" s="28">
        <v>0</v>
      </c>
    </row>
    <row r="1300" ht="16.9" customHeight="1" spans="1:3">
      <c r="A1300" s="45">
        <v>2200512</v>
      </c>
      <c r="B1300" s="23" t="s">
        <v>1783</v>
      </c>
      <c r="C1300" s="28">
        <v>0</v>
      </c>
    </row>
    <row r="1301" ht="16.9" customHeight="1" spans="1:3">
      <c r="A1301" s="45">
        <v>2200513</v>
      </c>
      <c r="B1301" s="23" t="s">
        <v>1784</v>
      </c>
      <c r="C1301" s="28">
        <v>0</v>
      </c>
    </row>
    <row r="1302" ht="16.9" customHeight="1" spans="1:3">
      <c r="A1302" s="45">
        <v>2200514</v>
      </c>
      <c r="B1302" s="23" t="s">
        <v>1785</v>
      </c>
      <c r="C1302" s="28">
        <v>0</v>
      </c>
    </row>
    <row r="1303" ht="16.9" customHeight="1" spans="1:3">
      <c r="A1303" s="45">
        <v>2200599</v>
      </c>
      <c r="B1303" s="23" t="s">
        <v>1786</v>
      </c>
      <c r="C1303" s="28">
        <v>0</v>
      </c>
    </row>
    <row r="1304" ht="16.9" customHeight="1" spans="1:3">
      <c r="A1304" s="45">
        <v>22099</v>
      </c>
      <c r="B1304" s="83" t="s">
        <v>1787</v>
      </c>
      <c r="C1304" s="28">
        <v>0</v>
      </c>
    </row>
    <row r="1305" ht="16.9" customHeight="1" spans="1:3">
      <c r="A1305" s="45">
        <v>221</v>
      </c>
      <c r="B1305" s="83" t="s">
        <v>1788</v>
      </c>
      <c r="C1305" s="11">
        <f>SUM(C1306,C1315,C1319)</f>
        <v>296</v>
      </c>
    </row>
    <row r="1306" ht="16.9" customHeight="1" spans="1:3">
      <c r="A1306" s="45">
        <v>22101</v>
      </c>
      <c r="B1306" s="83" t="s">
        <v>1789</v>
      </c>
      <c r="C1306" s="11">
        <f>SUM(C1307:C1314)</f>
        <v>0</v>
      </c>
    </row>
    <row r="1307" ht="16.9" customHeight="1" spans="1:3">
      <c r="A1307" s="45">
        <v>2210101</v>
      </c>
      <c r="B1307" s="23" t="s">
        <v>1790</v>
      </c>
      <c r="C1307" s="28">
        <v>0</v>
      </c>
    </row>
    <row r="1308" ht="16.9" customHeight="1" spans="1:3">
      <c r="A1308" s="45">
        <v>2210102</v>
      </c>
      <c r="B1308" s="23" t="s">
        <v>1791</v>
      </c>
      <c r="C1308" s="28">
        <v>0</v>
      </c>
    </row>
    <row r="1309" ht="16.9" customHeight="1" spans="1:3">
      <c r="A1309" s="45">
        <v>2210103</v>
      </c>
      <c r="B1309" s="23" t="s">
        <v>1792</v>
      </c>
      <c r="C1309" s="28">
        <v>0</v>
      </c>
    </row>
    <row r="1310" ht="16.9" customHeight="1" spans="1:3">
      <c r="A1310" s="45">
        <v>2210104</v>
      </c>
      <c r="B1310" s="23" t="s">
        <v>1793</v>
      </c>
      <c r="C1310" s="28">
        <v>0</v>
      </c>
    </row>
    <row r="1311" ht="16.9" customHeight="1" spans="1:3">
      <c r="A1311" s="45">
        <v>2210105</v>
      </c>
      <c r="B1311" s="23" t="s">
        <v>1794</v>
      </c>
      <c r="C1311" s="28">
        <v>0</v>
      </c>
    </row>
    <row r="1312" ht="16.9" customHeight="1" spans="1:3">
      <c r="A1312" s="45">
        <v>2210106</v>
      </c>
      <c r="B1312" s="23" t="s">
        <v>1795</v>
      </c>
      <c r="C1312" s="28">
        <v>0</v>
      </c>
    </row>
    <row r="1313" ht="16.9" customHeight="1" spans="1:3">
      <c r="A1313" s="45">
        <v>2210107</v>
      </c>
      <c r="B1313" s="23" t="s">
        <v>1796</v>
      </c>
      <c r="C1313" s="28">
        <v>0</v>
      </c>
    </row>
    <row r="1314" ht="16.9" customHeight="1" spans="1:3">
      <c r="A1314" s="45">
        <v>2210199</v>
      </c>
      <c r="B1314" s="23" t="s">
        <v>1797</v>
      </c>
      <c r="C1314" s="28">
        <v>0</v>
      </c>
    </row>
    <row r="1315" ht="16.9" customHeight="1" spans="1:3">
      <c r="A1315" s="45">
        <v>22102</v>
      </c>
      <c r="B1315" s="83" t="s">
        <v>1798</v>
      </c>
      <c r="C1315" s="11">
        <f>SUM(C1316:C1318)</f>
        <v>296</v>
      </c>
    </row>
    <row r="1316" ht="16.9" customHeight="1" spans="1:3">
      <c r="A1316" s="45">
        <v>2210201</v>
      </c>
      <c r="B1316" s="23" t="s">
        <v>1799</v>
      </c>
      <c r="C1316" s="28">
        <v>296</v>
      </c>
    </row>
    <row r="1317" ht="16.9" customHeight="1" spans="1:3">
      <c r="A1317" s="45">
        <v>2210202</v>
      </c>
      <c r="B1317" s="23" t="s">
        <v>1800</v>
      </c>
      <c r="C1317" s="28">
        <v>0</v>
      </c>
    </row>
    <row r="1318" ht="16.9" customHeight="1" spans="1:3">
      <c r="A1318" s="45">
        <v>2210203</v>
      </c>
      <c r="B1318" s="23" t="s">
        <v>1801</v>
      </c>
      <c r="C1318" s="28">
        <v>0</v>
      </c>
    </row>
    <row r="1319" ht="16.9" customHeight="1" spans="1:3">
      <c r="A1319" s="45">
        <v>22103</v>
      </c>
      <c r="B1319" s="83" t="s">
        <v>1802</v>
      </c>
      <c r="C1319" s="11">
        <f>SUM(C1320:C1321)</f>
        <v>0</v>
      </c>
    </row>
    <row r="1320" ht="16.9" customHeight="1" spans="1:3">
      <c r="A1320" s="45">
        <v>2210301</v>
      </c>
      <c r="B1320" s="23" t="s">
        <v>1803</v>
      </c>
      <c r="C1320" s="28">
        <v>0</v>
      </c>
    </row>
    <row r="1321" ht="16.9" customHeight="1" spans="1:3">
      <c r="A1321" s="45">
        <v>2210399</v>
      </c>
      <c r="B1321" s="23" t="s">
        <v>1804</v>
      </c>
      <c r="C1321" s="28">
        <v>0</v>
      </c>
    </row>
    <row r="1322" ht="16.9" customHeight="1" spans="1:3">
      <c r="A1322" s="45">
        <v>222</v>
      </c>
      <c r="B1322" s="83" t="s">
        <v>1805</v>
      </c>
      <c r="C1322" s="11">
        <f>SUM(C1323,C1338,C1352,C1358,C1364)</f>
        <v>0</v>
      </c>
    </row>
    <row r="1323" ht="16.9" customHeight="1" spans="1:3">
      <c r="A1323" s="45">
        <v>22201</v>
      </c>
      <c r="B1323" s="83" t="s">
        <v>1806</v>
      </c>
      <c r="C1323" s="11">
        <f>SUM(C1324:C1337)</f>
        <v>0</v>
      </c>
    </row>
    <row r="1324" ht="16.9" customHeight="1" spans="1:3">
      <c r="A1324" s="45">
        <v>2220101</v>
      </c>
      <c r="B1324" s="23" t="s">
        <v>782</v>
      </c>
      <c r="C1324" s="28">
        <v>0</v>
      </c>
    </row>
    <row r="1325" ht="16.9" customHeight="1" spans="1:3">
      <c r="A1325" s="45">
        <v>2220102</v>
      </c>
      <c r="B1325" s="23" t="s">
        <v>783</v>
      </c>
      <c r="C1325" s="28">
        <v>0</v>
      </c>
    </row>
    <row r="1326" ht="16.9" customHeight="1" spans="1:3">
      <c r="A1326" s="45">
        <v>2220103</v>
      </c>
      <c r="B1326" s="23" t="s">
        <v>784</v>
      </c>
      <c r="C1326" s="28">
        <v>0</v>
      </c>
    </row>
    <row r="1327" ht="16.9" customHeight="1" spans="1:3">
      <c r="A1327" s="45">
        <v>2220104</v>
      </c>
      <c r="B1327" s="23" t="s">
        <v>1807</v>
      </c>
      <c r="C1327" s="28">
        <v>0</v>
      </c>
    </row>
    <row r="1328" ht="16.9" customHeight="1" spans="1:3">
      <c r="A1328" s="45">
        <v>2220105</v>
      </c>
      <c r="B1328" s="23" t="s">
        <v>1808</v>
      </c>
      <c r="C1328" s="28">
        <v>0</v>
      </c>
    </row>
    <row r="1329" ht="16.9" customHeight="1" spans="1:3">
      <c r="A1329" s="45">
        <v>2220106</v>
      </c>
      <c r="B1329" s="23" t="s">
        <v>1809</v>
      </c>
      <c r="C1329" s="28">
        <v>0</v>
      </c>
    </row>
    <row r="1330" ht="16.9" customHeight="1" spans="1:3">
      <c r="A1330" s="45">
        <v>2220107</v>
      </c>
      <c r="B1330" s="23" t="s">
        <v>1810</v>
      </c>
      <c r="C1330" s="28">
        <v>0</v>
      </c>
    </row>
    <row r="1331" ht="16.9" customHeight="1" spans="1:3">
      <c r="A1331" s="45">
        <v>2220112</v>
      </c>
      <c r="B1331" s="23" t="s">
        <v>1811</v>
      </c>
      <c r="C1331" s="28">
        <v>0</v>
      </c>
    </row>
    <row r="1332" ht="16.9" customHeight="1" spans="1:3">
      <c r="A1332" s="45">
        <v>2220113</v>
      </c>
      <c r="B1332" s="23" t="s">
        <v>1812</v>
      </c>
      <c r="C1332" s="28">
        <v>0</v>
      </c>
    </row>
    <row r="1333" ht="16.9" customHeight="1" spans="1:3">
      <c r="A1333" s="45">
        <v>2220114</v>
      </c>
      <c r="B1333" s="23" t="s">
        <v>1813</v>
      </c>
      <c r="C1333" s="28">
        <v>0</v>
      </c>
    </row>
    <row r="1334" ht="16.9" customHeight="1" spans="1:3">
      <c r="A1334" s="45">
        <v>2220115</v>
      </c>
      <c r="B1334" s="23" t="s">
        <v>1814</v>
      </c>
      <c r="C1334" s="28">
        <v>0</v>
      </c>
    </row>
    <row r="1335" ht="16.9" customHeight="1" spans="1:3">
      <c r="A1335" s="45">
        <v>2220118</v>
      </c>
      <c r="B1335" s="23" t="s">
        <v>1815</v>
      </c>
      <c r="C1335" s="28">
        <v>0</v>
      </c>
    </row>
    <row r="1336" ht="16.9" customHeight="1" spans="1:3">
      <c r="A1336" s="45">
        <v>2220150</v>
      </c>
      <c r="B1336" s="23" t="s">
        <v>791</v>
      </c>
      <c r="C1336" s="28">
        <v>0</v>
      </c>
    </row>
    <row r="1337" ht="16.9" customHeight="1" spans="1:3">
      <c r="A1337" s="45">
        <v>2220199</v>
      </c>
      <c r="B1337" s="23" t="s">
        <v>1816</v>
      </c>
      <c r="C1337" s="28">
        <v>0</v>
      </c>
    </row>
    <row r="1338" ht="16.9" customHeight="1" spans="1:3">
      <c r="A1338" s="45">
        <v>22202</v>
      </c>
      <c r="B1338" s="83" t="s">
        <v>1817</v>
      </c>
      <c r="C1338" s="11">
        <f>SUM(C1339:C1351)</f>
        <v>0</v>
      </c>
    </row>
    <row r="1339" ht="16.9" customHeight="1" spans="1:3">
      <c r="A1339" s="45">
        <v>2220201</v>
      </c>
      <c r="B1339" s="23" t="s">
        <v>782</v>
      </c>
      <c r="C1339" s="28">
        <v>0</v>
      </c>
    </row>
    <row r="1340" ht="16.9" customHeight="1" spans="1:3">
      <c r="A1340" s="45">
        <v>2220202</v>
      </c>
      <c r="B1340" s="23" t="s">
        <v>783</v>
      </c>
      <c r="C1340" s="28">
        <v>0</v>
      </c>
    </row>
    <row r="1341" ht="16.9" customHeight="1" spans="1:3">
      <c r="A1341" s="45">
        <v>2220203</v>
      </c>
      <c r="B1341" s="23" t="s">
        <v>784</v>
      </c>
      <c r="C1341" s="28">
        <v>0</v>
      </c>
    </row>
    <row r="1342" ht="16.9" customHeight="1" spans="1:3">
      <c r="A1342" s="45">
        <v>2220204</v>
      </c>
      <c r="B1342" s="23" t="s">
        <v>1818</v>
      </c>
      <c r="C1342" s="28">
        <v>0</v>
      </c>
    </row>
    <row r="1343" ht="16.9" customHeight="1" spans="1:3">
      <c r="A1343" s="45">
        <v>2220205</v>
      </c>
      <c r="B1343" s="23" t="s">
        <v>1819</v>
      </c>
      <c r="C1343" s="28">
        <v>0</v>
      </c>
    </row>
    <row r="1344" ht="16.9" customHeight="1" spans="1:3">
      <c r="A1344" s="45">
        <v>2220206</v>
      </c>
      <c r="B1344" s="23" t="s">
        <v>1820</v>
      </c>
      <c r="C1344" s="28">
        <v>0</v>
      </c>
    </row>
    <row r="1345" ht="16.9" customHeight="1" spans="1:3">
      <c r="A1345" s="45">
        <v>2220207</v>
      </c>
      <c r="B1345" s="23" t="s">
        <v>1821</v>
      </c>
      <c r="C1345" s="28">
        <v>0</v>
      </c>
    </row>
    <row r="1346" ht="16.9" customHeight="1" spans="1:3">
      <c r="A1346" s="45">
        <v>2220209</v>
      </c>
      <c r="B1346" s="23" t="s">
        <v>1822</v>
      </c>
      <c r="C1346" s="28">
        <v>0</v>
      </c>
    </row>
    <row r="1347" ht="16.9" customHeight="1" spans="1:3">
      <c r="A1347" s="45">
        <v>2220210</v>
      </c>
      <c r="B1347" s="23" t="s">
        <v>1823</v>
      </c>
      <c r="C1347" s="30">
        <v>0</v>
      </c>
    </row>
    <row r="1348" ht="16.9" customHeight="1" spans="1:3">
      <c r="A1348" s="45">
        <v>2220211</v>
      </c>
      <c r="B1348" s="23" t="s">
        <v>1824</v>
      </c>
      <c r="C1348" s="28">
        <v>0</v>
      </c>
    </row>
    <row r="1349" ht="16.9" customHeight="1" spans="1:3">
      <c r="A1349" s="45">
        <v>2220212</v>
      </c>
      <c r="B1349" s="23" t="s">
        <v>1825</v>
      </c>
      <c r="C1349" s="49">
        <v>0</v>
      </c>
    </row>
    <row r="1350" ht="16.9" customHeight="1" spans="1:3">
      <c r="A1350" s="45">
        <v>2220250</v>
      </c>
      <c r="B1350" s="23" t="s">
        <v>791</v>
      </c>
      <c r="C1350" s="28">
        <v>0</v>
      </c>
    </row>
    <row r="1351" ht="16.9" customHeight="1" spans="1:3">
      <c r="A1351" s="45">
        <v>2220299</v>
      </c>
      <c r="B1351" s="23" t="s">
        <v>1826</v>
      </c>
      <c r="C1351" s="28">
        <v>0</v>
      </c>
    </row>
    <row r="1352" ht="16.9" customHeight="1" spans="1:3">
      <c r="A1352" s="45">
        <v>22203</v>
      </c>
      <c r="B1352" s="83" t="s">
        <v>1827</v>
      </c>
      <c r="C1352" s="11">
        <f>SUM(C1353:C1357)</f>
        <v>0</v>
      </c>
    </row>
    <row r="1353" ht="16.9" customHeight="1" spans="1:3">
      <c r="A1353" s="45">
        <v>2220301</v>
      </c>
      <c r="B1353" s="23" t="s">
        <v>1828</v>
      </c>
      <c r="C1353" s="28">
        <v>0</v>
      </c>
    </row>
    <row r="1354" ht="16.9" customHeight="1" spans="1:3">
      <c r="A1354" s="45">
        <v>2220302</v>
      </c>
      <c r="B1354" s="23" t="s">
        <v>1829</v>
      </c>
      <c r="C1354" s="28">
        <v>0</v>
      </c>
    </row>
    <row r="1355" ht="16.9" customHeight="1" spans="1:3">
      <c r="A1355" s="45">
        <v>2220303</v>
      </c>
      <c r="B1355" s="23" t="s">
        <v>1830</v>
      </c>
      <c r="C1355" s="28">
        <v>0</v>
      </c>
    </row>
    <row r="1356" ht="16.9" customHeight="1" spans="1:3">
      <c r="A1356" s="45">
        <v>2220304</v>
      </c>
      <c r="B1356" s="23" t="s">
        <v>1831</v>
      </c>
      <c r="C1356" s="28">
        <v>0</v>
      </c>
    </row>
    <row r="1357" ht="16.9" customHeight="1" spans="1:3">
      <c r="A1357" s="45">
        <v>2220399</v>
      </c>
      <c r="B1357" s="23" t="s">
        <v>1832</v>
      </c>
      <c r="C1357" s="28">
        <v>0</v>
      </c>
    </row>
    <row r="1358" ht="16.9" customHeight="1" spans="1:3">
      <c r="A1358" s="45">
        <v>22204</v>
      </c>
      <c r="B1358" s="83" t="s">
        <v>1833</v>
      </c>
      <c r="C1358" s="11">
        <f>SUM(C1359:C1363)</f>
        <v>0</v>
      </c>
    </row>
    <row r="1359" ht="16.9" customHeight="1" spans="1:3">
      <c r="A1359" s="45">
        <v>2220401</v>
      </c>
      <c r="B1359" s="23" t="s">
        <v>1834</v>
      </c>
      <c r="C1359" s="28">
        <v>0</v>
      </c>
    </row>
    <row r="1360" ht="16.9" customHeight="1" spans="1:3">
      <c r="A1360" s="45">
        <v>2220402</v>
      </c>
      <c r="B1360" s="23" t="s">
        <v>1835</v>
      </c>
      <c r="C1360" s="28">
        <v>0</v>
      </c>
    </row>
    <row r="1361" ht="16.9" customHeight="1" spans="1:3">
      <c r="A1361" s="45">
        <v>2220403</v>
      </c>
      <c r="B1361" s="23" t="s">
        <v>1836</v>
      </c>
      <c r="C1361" s="28">
        <v>0</v>
      </c>
    </row>
    <row r="1362" ht="16.9" customHeight="1" spans="1:3">
      <c r="A1362" s="45">
        <v>2220404</v>
      </c>
      <c r="B1362" s="23" t="s">
        <v>1837</v>
      </c>
      <c r="C1362" s="28">
        <v>0</v>
      </c>
    </row>
    <row r="1363" ht="16.9" customHeight="1" spans="1:3">
      <c r="A1363" s="45">
        <v>2220499</v>
      </c>
      <c r="B1363" s="23" t="s">
        <v>1838</v>
      </c>
      <c r="C1363" s="28">
        <v>0</v>
      </c>
    </row>
    <row r="1364" ht="16.9" customHeight="1" spans="1:3">
      <c r="A1364" s="45">
        <v>22205</v>
      </c>
      <c r="B1364" s="83" t="s">
        <v>1839</v>
      </c>
      <c r="C1364" s="11">
        <f>SUM(C1365:C1375)</f>
        <v>0</v>
      </c>
    </row>
    <row r="1365" ht="16.9" customHeight="1" spans="1:3">
      <c r="A1365" s="45">
        <v>2220501</v>
      </c>
      <c r="B1365" s="23" t="s">
        <v>1840</v>
      </c>
      <c r="C1365" s="28">
        <v>0</v>
      </c>
    </row>
    <row r="1366" ht="16.9" customHeight="1" spans="1:3">
      <c r="A1366" s="45">
        <v>2220502</v>
      </c>
      <c r="B1366" s="23" t="s">
        <v>1841</v>
      </c>
      <c r="C1366" s="28">
        <v>0</v>
      </c>
    </row>
    <row r="1367" ht="16.9" customHeight="1" spans="1:3">
      <c r="A1367" s="45">
        <v>2220503</v>
      </c>
      <c r="B1367" s="23" t="s">
        <v>1842</v>
      </c>
      <c r="C1367" s="28">
        <v>0</v>
      </c>
    </row>
    <row r="1368" ht="16.9" customHeight="1" spans="1:3">
      <c r="A1368" s="45">
        <v>2220504</v>
      </c>
      <c r="B1368" s="23" t="s">
        <v>1843</v>
      </c>
      <c r="C1368" s="28">
        <v>0</v>
      </c>
    </row>
    <row r="1369" ht="16.9" customHeight="1" spans="1:3">
      <c r="A1369" s="45">
        <v>2220505</v>
      </c>
      <c r="B1369" s="23" t="s">
        <v>1844</v>
      </c>
      <c r="C1369" s="28">
        <v>0</v>
      </c>
    </row>
    <row r="1370" ht="16.9" customHeight="1" spans="1:3">
      <c r="A1370" s="45">
        <v>2220506</v>
      </c>
      <c r="B1370" s="23" t="s">
        <v>1845</v>
      </c>
      <c r="C1370" s="28">
        <v>0</v>
      </c>
    </row>
    <row r="1371" ht="16.9" customHeight="1" spans="1:3">
      <c r="A1371" s="45">
        <v>2220507</v>
      </c>
      <c r="B1371" s="23" t="s">
        <v>1846</v>
      </c>
      <c r="C1371" s="28">
        <v>0</v>
      </c>
    </row>
    <row r="1372" ht="16.9" customHeight="1" spans="1:3">
      <c r="A1372" s="45">
        <v>2220508</v>
      </c>
      <c r="B1372" s="23" t="s">
        <v>1847</v>
      </c>
      <c r="C1372" s="28">
        <v>0</v>
      </c>
    </row>
    <row r="1373" ht="16.9" customHeight="1" spans="1:3">
      <c r="A1373" s="45">
        <v>2220509</v>
      </c>
      <c r="B1373" s="23" t="s">
        <v>1848</v>
      </c>
      <c r="C1373" s="28">
        <v>0</v>
      </c>
    </row>
    <row r="1374" ht="16.9" customHeight="1" spans="1:3">
      <c r="A1374" s="45">
        <v>2220510</v>
      </c>
      <c r="B1374" s="23" t="s">
        <v>1849</v>
      </c>
      <c r="C1374" s="28">
        <v>0</v>
      </c>
    </row>
    <row r="1375" ht="16.9" customHeight="1" spans="1:3">
      <c r="A1375" s="45">
        <v>2220599</v>
      </c>
      <c r="B1375" s="23" t="s">
        <v>1850</v>
      </c>
      <c r="C1375" s="28">
        <v>0</v>
      </c>
    </row>
    <row r="1376" ht="16.9" customHeight="1" spans="1:3">
      <c r="A1376" s="45">
        <v>229</v>
      </c>
      <c r="B1376" s="83" t="s">
        <v>1851</v>
      </c>
      <c r="C1376" s="11">
        <f>C1377</f>
        <v>27</v>
      </c>
    </row>
    <row r="1377" ht="16.9" customHeight="1" spans="1:3">
      <c r="A1377" s="95">
        <v>22999</v>
      </c>
      <c r="B1377" s="96" t="s">
        <v>1852</v>
      </c>
      <c r="C1377" s="11">
        <f>C1378</f>
        <v>27</v>
      </c>
    </row>
    <row r="1378" ht="16.9" customHeight="1" spans="1:3">
      <c r="A1378" s="95">
        <v>2299901</v>
      </c>
      <c r="B1378" s="97" t="s">
        <v>1853</v>
      </c>
      <c r="C1378" s="28">
        <v>27</v>
      </c>
    </row>
    <row r="1379" ht="16.9" customHeight="1" spans="1:3">
      <c r="A1379" s="45">
        <v>232</v>
      </c>
      <c r="B1379" s="83" t="s">
        <v>1854</v>
      </c>
      <c r="C1379" s="11">
        <f>SUM(C1380,C1387)</f>
        <v>21</v>
      </c>
    </row>
    <row r="1380" ht="16.9" customHeight="1" spans="1:3">
      <c r="A1380" s="45">
        <v>23201</v>
      </c>
      <c r="B1380" s="83" t="s">
        <v>1855</v>
      </c>
      <c r="C1380" s="11">
        <f>SUM(C1381:C1382)</f>
        <v>0</v>
      </c>
    </row>
    <row r="1381" ht="16.9" customHeight="1" spans="1:3">
      <c r="A1381" s="45">
        <v>2320101</v>
      </c>
      <c r="B1381" s="83" t="s">
        <v>1856</v>
      </c>
      <c r="C1381" s="28">
        <v>0</v>
      </c>
    </row>
    <row r="1382" ht="16.9" customHeight="1" spans="1:3">
      <c r="A1382" s="45">
        <v>2320102</v>
      </c>
      <c r="B1382" s="83" t="s">
        <v>1857</v>
      </c>
      <c r="C1382" s="11">
        <f>SUM(C1383:C1386)</f>
        <v>0</v>
      </c>
    </row>
    <row r="1383" ht="16.9" customHeight="1" spans="1:3">
      <c r="A1383" s="45">
        <v>232010201</v>
      </c>
      <c r="B1383" s="23" t="s">
        <v>1858</v>
      </c>
      <c r="C1383" s="28">
        <v>0</v>
      </c>
    </row>
    <row r="1384" ht="16.9" customHeight="1" spans="1:3">
      <c r="A1384" s="45">
        <v>232010202</v>
      </c>
      <c r="B1384" s="23" t="s">
        <v>1859</v>
      </c>
      <c r="C1384" s="28">
        <v>0</v>
      </c>
    </row>
    <row r="1385" ht="16.9" customHeight="1" spans="1:3">
      <c r="A1385" s="45">
        <v>232010203</v>
      </c>
      <c r="B1385" s="23" t="s">
        <v>1860</v>
      </c>
      <c r="C1385" s="28">
        <v>0</v>
      </c>
    </row>
    <row r="1386" ht="16.9" customHeight="1" spans="1:3">
      <c r="A1386" s="45">
        <v>232010204</v>
      </c>
      <c r="B1386" s="23" t="s">
        <v>1861</v>
      </c>
      <c r="C1386" s="28">
        <v>0</v>
      </c>
    </row>
    <row r="1387" ht="16.9" customHeight="1" spans="1:3">
      <c r="A1387" s="45">
        <v>23202</v>
      </c>
      <c r="B1387" s="83" t="s">
        <v>1862</v>
      </c>
      <c r="C1387" s="11">
        <f>C1388</f>
        <v>21</v>
      </c>
    </row>
    <row r="1388" ht="16.9" customHeight="1" spans="1:3">
      <c r="A1388" s="45">
        <v>2320201</v>
      </c>
      <c r="B1388" s="83" t="s">
        <v>1863</v>
      </c>
      <c r="C1388" s="11">
        <f>SUM(C1389:C1392)</f>
        <v>21</v>
      </c>
    </row>
    <row r="1389" ht="17.25" customHeight="1" spans="1:3">
      <c r="A1389" s="45">
        <v>232020101</v>
      </c>
      <c r="B1389" s="23" t="s">
        <v>1864</v>
      </c>
      <c r="C1389" s="28">
        <v>21</v>
      </c>
    </row>
    <row r="1390" ht="16.9" customHeight="1" spans="1:3">
      <c r="A1390" s="45">
        <v>232020102</v>
      </c>
      <c r="B1390" s="23" t="s">
        <v>1865</v>
      </c>
      <c r="C1390" s="28">
        <v>0</v>
      </c>
    </row>
    <row r="1391" ht="16.9" customHeight="1" spans="1:3">
      <c r="A1391" s="45">
        <v>232020103</v>
      </c>
      <c r="B1391" s="23" t="s">
        <v>1866</v>
      </c>
      <c r="C1391" s="28">
        <v>0</v>
      </c>
    </row>
    <row r="1392" ht="16.9" customHeight="1" spans="1:3">
      <c r="A1392" s="45">
        <v>232020104</v>
      </c>
      <c r="B1392" s="23" t="s">
        <v>1867</v>
      </c>
      <c r="C1392" s="28">
        <v>0</v>
      </c>
    </row>
    <row r="1393" ht="16.9" customHeight="1" spans="1:3">
      <c r="A1393" s="45">
        <v>233</v>
      </c>
      <c r="B1393" s="83" t="s">
        <v>1868</v>
      </c>
      <c r="C1393" s="11">
        <f>SUM(C1394,C1397)</f>
        <v>18</v>
      </c>
    </row>
    <row r="1394" ht="16.9" customHeight="1" spans="1:3">
      <c r="A1394" s="45">
        <v>23301</v>
      </c>
      <c r="B1394" s="83" t="s">
        <v>1869</v>
      </c>
      <c r="C1394" s="11">
        <f>SUM(C1395:C1396)</f>
        <v>0</v>
      </c>
    </row>
    <row r="1395" ht="16.9" customHeight="1" spans="1:3">
      <c r="A1395" s="45">
        <v>2330101</v>
      </c>
      <c r="B1395" s="23" t="s">
        <v>1870</v>
      </c>
      <c r="C1395" s="28">
        <v>0</v>
      </c>
    </row>
    <row r="1396" ht="16.9" customHeight="1" spans="1:3">
      <c r="A1396" s="45">
        <v>2330102</v>
      </c>
      <c r="B1396" s="23" t="s">
        <v>1871</v>
      </c>
      <c r="C1396" s="28">
        <v>0</v>
      </c>
    </row>
    <row r="1397" ht="16.9" customHeight="1" spans="1:3">
      <c r="A1397" s="45">
        <v>23302</v>
      </c>
      <c r="B1397" s="83" t="s">
        <v>1872</v>
      </c>
      <c r="C1397" s="11">
        <f>C1398</f>
        <v>18</v>
      </c>
    </row>
    <row r="1398" ht="16.9" customHeight="1" spans="1:3">
      <c r="A1398" s="45">
        <v>2330201</v>
      </c>
      <c r="B1398" s="23" t="s">
        <v>1873</v>
      </c>
      <c r="C1398" s="28">
        <v>18</v>
      </c>
    </row>
  </sheetData>
  <mergeCells count="3">
    <mergeCell ref="A1:C1"/>
    <mergeCell ref="A2:C2"/>
    <mergeCell ref="A3:C3"/>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65"/>
  <sheetViews>
    <sheetView workbookViewId="0">
      <selection activeCell="A1" sqref="$A1:$XFD1048576"/>
    </sheetView>
  </sheetViews>
  <sheetFormatPr defaultColWidth="9.125" defaultRowHeight="13.5" outlineLevelCol="3"/>
  <cols>
    <col min="1" max="1" width="34.75" customWidth="1"/>
    <col min="2" max="2" width="19.5" customWidth="1"/>
    <col min="3" max="3" width="33.75" customWidth="1"/>
    <col min="4" max="4" width="19.75" customWidth="1"/>
    <col min="5" max="256" width="9.125" customWidth="1"/>
    <col min="257" max="257" width="34.75" customWidth="1"/>
    <col min="258" max="258" width="19.5" customWidth="1"/>
    <col min="259" max="259" width="33.75" customWidth="1"/>
    <col min="260" max="260" width="19.75" customWidth="1"/>
    <col min="261" max="512" width="9.125" customWidth="1"/>
    <col min="513" max="513" width="34.75" customWidth="1"/>
    <col min="514" max="514" width="19.5" customWidth="1"/>
    <col min="515" max="515" width="33.75" customWidth="1"/>
    <col min="516" max="516" width="19.75" customWidth="1"/>
    <col min="517" max="768" width="9.125" customWidth="1"/>
    <col min="769" max="769" width="34.75" customWidth="1"/>
    <col min="770" max="770" width="19.5" customWidth="1"/>
    <col min="771" max="771" width="33.75" customWidth="1"/>
    <col min="772" max="772" width="19.75" customWidth="1"/>
    <col min="773" max="1024" width="9.125" customWidth="1"/>
    <col min="1025" max="1025" width="34.75" customWidth="1"/>
    <col min="1026" max="1026" width="19.5" customWidth="1"/>
    <col min="1027" max="1027" width="33.75" customWidth="1"/>
    <col min="1028" max="1028" width="19.75" customWidth="1"/>
    <col min="1029" max="1280" width="9.125" customWidth="1"/>
    <col min="1281" max="1281" width="34.75" customWidth="1"/>
    <col min="1282" max="1282" width="19.5" customWidth="1"/>
    <col min="1283" max="1283" width="33.75" customWidth="1"/>
    <col min="1284" max="1284" width="19.75" customWidth="1"/>
    <col min="1285" max="1536" width="9.125" customWidth="1"/>
    <col min="1537" max="1537" width="34.75" customWidth="1"/>
    <col min="1538" max="1538" width="19.5" customWidth="1"/>
    <col min="1539" max="1539" width="33.75" customWidth="1"/>
    <col min="1540" max="1540" width="19.75" customWidth="1"/>
    <col min="1541" max="1792" width="9.125" customWidth="1"/>
    <col min="1793" max="1793" width="34.75" customWidth="1"/>
    <col min="1794" max="1794" width="19.5" customWidth="1"/>
    <col min="1795" max="1795" width="33.75" customWidth="1"/>
    <col min="1796" max="1796" width="19.75" customWidth="1"/>
    <col min="1797" max="2048" width="9.125" customWidth="1"/>
    <col min="2049" max="2049" width="34.75" customWidth="1"/>
    <col min="2050" max="2050" width="19.5" customWidth="1"/>
    <col min="2051" max="2051" width="33.75" customWidth="1"/>
    <col min="2052" max="2052" width="19.75" customWidth="1"/>
    <col min="2053" max="2304" width="9.125" customWidth="1"/>
    <col min="2305" max="2305" width="34.75" customWidth="1"/>
    <col min="2306" max="2306" width="19.5" customWidth="1"/>
    <col min="2307" max="2307" width="33.75" customWidth="1"/>
    <col min="2308" max="2308" width="19.75" customWidth="1"/>
    <col min="2309" max="2560" width="9.125" customWidth="1"/>
    <col min="2561" max="2561" width="34.75" customWidth="1"/>
    <col min="2562" max="2562" width="19.5" customWidth="1"/>
    <col min="2563" max="2563" width="33.75" customWidth="1"/>
    <col min="2564" max="2564" width="19.75" customWidth="1"/>
    <col min="2565" max="2816" width="9.125" customWidth="1"/>
    <col min="2817" max="2817" width="34.75" customWidth="1"/>
    <col min="2818" max="2818" width="19.5" customWidth="1"/>
    <col min="2819" max="2819" width="33.75" customWidth="1"/>
    <col min="2820" max="2820" width="19.75" customWidth="1"/>
    <col min="2821" max="3072" width="9.125" customWidth="1"/>
    <col min="3073" max="3073" width="34.75" customWidth="1"/>
    <col min="3074" max="3074" width="19.5" customWidth="1"/>
    <col min="3075" max="3075" width="33.75" customWidth="1"/>
    <col min="3076" max="3076" width="19.75" customWidth="1"/>
    <col min="3077" max="3328" width="9.125" customWidth="1"/>
    <col min="3329" max="3329" width="34.75" customWidth="1"/>
    <col min="3330" max="3330" width="19.5" customWidth="1"/>
    <col min="3331" max="3331" width="33.75" customWidth="1"/>
    <col min="3332" max="3332" width="19.75" customWidth="1"/>
    <col min="3333" max="3584" width="9.125" customWidth="1"/>
    <col min="3585" max="3585" width="34.75" customWidth="1"/>
    <col min="3586" max="3586" width="19.5" customWidth="1"/>
    <col min="3587" max="3587" width="33.75" customWidth="1"/>
    <col min="3588" max="3588" width="19.75" customWidth="1"/>
    <col min="3589" max="3840" width="9.125" customWidth="1"/>
    <col min="3841" max="3841" width="34.75" customWidth="1"/>
    <col min="3842" max="3842" width="19.5" customWidth="1"/>
    <col min="3843" max="3843" width="33.75" customWidth="1"/>
    <col min="3844" max="3844" width="19.75" customWidth="1"/>
    <col min="3845" max="4096" width="9.125" customWidth="1"/>
    <col min="4097" max="4097" width="34.75" customWidth="1"/>
    <col min="4098" max="4098" width="19.5" customWidth="1"/>
    <col min="4099" max="4099" width="33.75" customWidth="1"/>
    <col min="4100" max="4100" width="19.75" customWidth="1"/>
    <col min="4101" max="4352" width="9.125" customWidth="1"/>
    <col min="4353" max="4353" width="34.75" customWidth="1"/>
    <col min="4354" max="4354" width="19.5" customWidth="1"/>
    <col min="4355" max="4355" width="33.75" customWidth="1"/>
    <col min="4356" max="4356" width="19.75" customWidth="1"/>
    <col min="4357" max="4608" width="9.125" customWidth="1"/>
    <col min="4609" max="4609" width="34.75" customWidth="1"/>
    <col min="4610" max="4610" width="19.5" customWidth="1"/>
    <col min="4611" max="4611" width="33.75" customWidth="1"/>
    <col min="4612" max="4612" width="19.75" customWidth="1"/>
    <col min="4613" max="4864" width="9.125" customWidth="1"/>
    <col min="4865" max="4865" width="34.75" customWidth="1"/>
    <col min="4866" max="4866" width="19.5" customWidth="1"/>
    <col min="4867" max="4867" width="33.75" customWidth="1"/>
    <col min="4868" max="4868" width="19.75" customWidth="1"/>
    <col min="4869" max="5120" width="9.125" customWidth="1"/>
    <col min="5121" max="5121" width="34.75" customWidth="1"/>
    <col min="5122" max="5122" width="19.5" customWidth="1"/>
    <col min="5123" max="5123" width="33.75" customWidth="1"/>
    <col min="5124" max="5124" width="19.75" customWidth="1"/>
    <col min="5125" max="5376" width="9.125" customWidth="1"/>
    <col min="5377" max="5377" width="34.75" customWidth="1"/>
    <col min="5378" max="5378" width="19.5" customWidth="1"/>
    <col min="5379" max="5379" width="33.75" customWidth="1"/>
    <col min="5380" max="5380" width="19.75" customWidth="1"/>
    <col min="5381" max="5632" width="9.125" customWidth="1"/>
    <col min="5633" max="5633" width="34.75" customWidth="1"/>
    <col min="5634" max="5634" width="19.5" customWidth="1"/>
    <col min="5635" max="5635" width="33.75" customWidth="1"/>
    <col min="5636" max="5636" width="19.75" customWidth="1"/>
    <col min="5637" max="5888" width="9.125" customWidth="1"/>
    <col min="5889" max="5889" width="34.75" customWidth="1"/>
    <col min="5890" max="5890" width="19.5" customWidth="1"/>
    <col min="5891" max="5891" width="33.75" customWidth="1"/>
    <col min="5892" max="5892" width="19.75" customWidth="1"/>
    <col min="5893" max="6144" width="9.125" customWidth="1"/>
    <col min="6145" max="6145" width="34.75" customWidth="1"/>
    <col min="6146" max="6146" width="19.5" customWidth="1"/>
    <col min="6147" max="6147" width="33.75" customWidth="1"/>
    <col min="6148" max="6148" width="19.75" customWidth="1"/>
    <col min="6149" max="6400" width="9.125" customWidth="1"/>
    <col min="6401" max="6401" width="34.75" customWidth="1"/>
    <col min="6402" max="6402" width="19.5" customWidth="1"/>
    <col min="6403" max="6403" width="33.75" customWidth="1"/>
    <col min="6404" max="6404" width="19.75" customWidth="1"/>
    <col min="6405" max="6656" width="9.125" customWidth="1"/>
    <col min="6657" max="6657" width="34.75" customWidth="1"/>
    <col min="6658" max="6658" width="19.5" customWidth="1"/>
    <col min="6659" max="6659" width="33.75" customWidth="1"/>
    <col min="6660" max="6660" width="19.75" customWidth="1"/>
    <col min="6661" max="6912" width="9.125" customWidth="1"/>
    <col min="6913" max="6913" width="34.75" customWidth="1"/>
    <col min="6914" max="6914" width="19.5" customWidth="1"/>
    <col min="6915" max="6915" width="33.75" customWidth="1"/>
    <col min="6916" max="6916" width="19.75" customWidth="1"/>
    <col min="6917" max="7168" width="9.125" customWidth="1"/>
    <col min="7169" max="7169" width="34.75" customWidth="1"/>
    <col min="7170" max="7170" width="19.5" customWidth="1"/>
    <col min="7171" max="7171" width="33.75" customWidth="1"/>
    <col min="7172" max="7172" width="19.75" customWidth="1"/>
    <col min="7173" max="7424" width="9.125" customWidth="1"/>
    <col min="7425" max="7425" width="34.75" customWidth="1"/>
    <col min="7426" max="7426" width="19.5" customWidth="1"/>
    <col min="7427" max="7427" width="33.75" customWidth="1"/>
    <col min="7428" max="7428" width="19.75" customWidth="1"/>
    <col min="7429" max="7680" width="9.125" customWidth="1"/>
    <col min="7681" max="7681" width="34.75" customWidth="1"/>
    <col min="7682" max="7682" width="19.5" customWidth="1"/>
    <col min="7683" max="7683" width="33.75" customWidth="1"/>
    <col min="7684" max="7684" width="19.75" customWidth="1"/>
    <col min="7685" max="7936" width="9.125" customWidth="1"/>
    <col min="7937" max="7937" width="34.75" customWidth="1"/>
    <col min="7938" max="7938" width="19.5" customWidth="1"/>
    <col min="7939" max="7939" width="33.75" customWidth="1"/>
    <col min="7940" max="7940" width="19.75" customWidth="1"/>
    <col min="7941" max="8192" width="9.125" customWidth="1"/>
    <col min="8193" max="8193" width="34.75" customWidth="1"/>
    <col min="8194" max="8194" width="19.5" customWidth="1"/>
    <col min="8195" max="8195" width="33.75" customWidth="1"/>
    <col min="8196" max="8196" width="19.75" customWidth="1"/>
    <col min="8197" max="8448" width="9.125" customWidth="1"/>
    <col min="8449" max="8449" width="34.75" customWidth="1"/>
    <col min="8450" max="8450" width="19.5" customWidth="1"/>
    <col min="8451" max="8451" width="33.75" customWidth="1"/>
    <col min="8452" max="8452" width="19.75" customWidth="1"/>
    <col min="8453" max="8704" width="9.125" customWidth="1"/>
    <col min="8705" max="8705" width="34.75" customWidth="1"/>
    <col min="8706" max="8706" width="19.5" customWidth="1"/>
    <col min="8707" max="8707" width="33.75" customWidth="1"/>
    <col min="8708" max="8708" width="19.75" customWidth="1"/>
    <col min="8709" max="8960" width="9.125" customWidth="1"/>
    <col min="8961" max="8961" width="34.75" customWidth="1"/>
    <col min="8962" max="8962" width="19.5" customWidth="1"/>
    <col min="8963" max="8963" width="33.75" customWidth="1"/>
    <col min="8964" max="8964" width="19.75" customWidth="1"/>
    <col min="8965" max="9216" width="9.125" customWidth="1"/>
    <col min="9217" max="9217" width="34.75" customWidth="1"/>
    <col min="9218" max="9218" width="19.5" customWidth="1"/>
    <col min="9219" max="9219" width="33.75" customWidth="1"/>
    <col min="9220" max="9220" width="19.75" customWidth="1"/>
    <col min="9221" max="9472" width="9.125" customWidth="1"/>
    <col min="9473" max="9473" width="34.75" customWidth="1"/>
    <col min="9474" max="9474" width="19.5" customWidth="1"/>
    <col min="9475" max="9475" width="33.75" customWidth="1"/>
    <col min="9476" max="9476" width="19.75" customWidth="1"/>
    <col min="9477" max="9728" width="9.125" customWidth="1"/>
    <col min="9729" max="9729" width="34.75" customWidth="1"/>
    <col min="9730" max="9730" width="19.5" customWidth="1"/>
    <col min="9731" max="9731" width="33.75" customWidth="1"/>
    <col min="9732" max="9732" width="19.75" customWidth="1"/>
    <col min="9733" max="9984" width="9.125" customWidth="1"/>
    <col min="9985" max="9985" width="34.75" customWidth="1"/>
    <col min="9986" max="9986" width="19.5" customWidth="1"/>
    <col min="9987" max="9987" width="33.75" customWidth="1"/>
    <col min="9988" max="9988" width="19.75" customWidth="1"/>
    <col min="9989" max="10240" width="9.125" customWidth="1"/>
    <col min="10241" max="10241" width="34.75" customWidth="1"/>
    <col min="10242" max="10242" width="19.5" customWidth="1"/>
    <col min="10243" max="10243" width="33.75" customWidth="1"/>
    <col min="10244" max="10244" width="19.75" customWidth="1"/>
    <col min="10245" max="10496" width="9.125" customWidth="1"/>
    <col min="10497" max="10497" width="34.75" customWidth="1"/>
    <col min="10498" max="10498" width="19.5" customWidth="1"/>
    <col min="10499" max="10499" width="33.75" customWidth="1"/>
    <col min="10500" max="10500" width="19.75" customWidth="1"/>
    <col min="10501" max="10752" width="9.125" customWidth="1"/>
    <col min="10753" max="10753" width="34.75" customWidth="1"/>
    <col min="10754" max="10754" width="19.5" customWidth="1"/>
    <col min="10755" max="10755" width="33.75" customWidth="1"/>
    <col min="10756" max="10756" width="19.75" customWidth="1"/>
    <col min="10757" max="11008" width="9.125" customWidth="1"/>
    <col min="11009" max="11009" width="34.75" customWidth="1"/>
    <col min="11010" max="11010" width="19.5" customWidth="1"/>
    <col min="11011" max="11011" width="33.75" customWidth="1"/>
    <col min="11012" max="11012" width="19.75" customWidth="1"/>
    <col min="11013" max="11264" width="9.125" customWidth="1"/>
    <col min="11265" max="11265" width="34.75" customWidth="1"/>
    <col min="11266" max="11266" width="19.5" customWidth="1"/>
    <col min="11267" max="11267" width="33.75" customWidth="1"/>
    <col min="11268" max="11268" width="19.75" customWidth="1"/>
    <col min="11269" max="11520" width="9.125" customWidth="1"/>
    <col min="11521" max="11521" width="34.75" customWidth="1"/>
    <col min="11522" max="11522" width="19.5" customWidth="1"/>
    <col min="11523" max="11523" width="33.75" customWidth="1"/>
    <col min="11524" max="11524" width="19.75" customWidth="1"/>
    <col min="11525" max="11776" width="9.125" customWidth="1"/>
    <col min="11777" max="11777" width="34.75" customWidth="1"/>
    <col min="11778" max="11778" width="19.5" customWidth="1"/>
    <col min="11779" max="11779" width="33.75" customWidth="1"/>
    <col min="11780" max="11780" width="19.75" customWidth="1"/>
    <col min="11781" max="12032" width="9.125" customWidth="1"/>
    <col min="12033" max="12033" width="34.75" customWidth="1"/>
    <col min="12034" max="12034" width="19.5" customWidth="1"/>
    <col min="12035" max="12035" width="33.75" customWidth="1"/>
    <col min="12036" max="12036" width="19.75" customWidth="1"/>
    <col min="12037" max="12288" width="9.125" customWidth="1"/>
    <col min="12289" max="12289" width="34.75" customWidth="1"/>
    <col min="12290" max="12290" width="19.5" customWidth="1"/>
    <col min="12291" max="12291" width="33.75" customWidth="1"/>
    <col min="12292" max="12292" width="19.75" customWidth="1"/>
    <col min="12293" max="12544" width="9.125" customWidth="1"/>
    <col min="12545" max="12545" width="34.75" customWidth="1"/>
    <col min="12546" max="12546" width="19.5" customWidth="1"/>
    <col min="12547" max="12547" width="33.75" customWidth="1"/>
    <col min="12548" max="12548" width="19.75" customWidth="1"/>
    <col min="12549" max="12800" width="9.125" customWidth="1"/>
    <col min="12801" max="12801" width="34.75" customWidth="1"/>
    <col min="12802" max="12802" width="19.5" customWidth="1"/>
    <col min="12803" max="12803" width="33.75" customWidth="1"/>
    <col min="12804" max="12804" width="19.75" customWidth="1"/>
    <col min="12805" max="13056" width="9.125" customWidth="1"/>
    <col min="13057" max="13057" width="34.75" customWidth="1"/>
    <col min="13058" max="13058" width="19.5" customWidth="1"/>
    <col min="13059" max="13059" width="33.75" customWidth="1"/>
    <col min="13060" max="13060" width="19.75" customWidth="1"/>
    <col min="13061" max="13312" width="9.125" customWidth="1"/>
    <col min="13313" max="13313" width="34.75" customWidth="1"/>
    <col min="13314" max="13314" width="19.5" customWidth="1"/>
    <col min="13315" max="13315" width="33.75" customWidth="1"/>
    <col min="13316" max="13316" width="19.75" customWidth="1"/>
    <col min="13317" max="13568" width="9.125" customWidth="1"/>
    <col min="13569" max="13569" width="34.75" customWidth="1"/>
    <col min="13570" max="13570" width="19.5" customWidth="1"/>
    <col min="13571" max="13571" width="33.75" customWidth="1"/>
    <col min="13572" max="13572" width="19.75" customWidth="1"/>
    <col min="13573" max="13824" width="9.125" customWidth="1"/>
    <col min="13825" max="13825" width="34.75" customWidth="1"/>
    <col min="13826" max="13826" width="19.5" customWidth="1"/>
    <col min="13827" max="13827" width="33.75" customWidth="1"/>
    <col min="13828" max="13828" width="19.75" customWidth="1"/>
    <col min="13829" max="14080" width="9.125" customWidth="1"/>
    <col min="14081" max="14081" width="34.75" customWidth="1"/>
    <col min="14082" max="14082" width="19.5" customWidth="1"/>
    <col min="14083" max="14083" width="33.75" customWidth="1"/>
    <col min="14084" max="14084" width="19.75" customWidth="1"/>
    <col min="14085" max="14336" width="9.125" customWidth="1"/>
    <col min="14337" max="14337" width="34.75" customWidth="1"/>
    <col min="14338" max="14338" width="19.5" customWidth="1"/>
    <col min="14339" max="14339" width="33.75" customWidth="1"/>
    <col min="14340" max="14340" width="19.75" customWidth="1"/>
    <col min="14341" max="14592" width="9.125" customWidth="1"/>
    <col min="14593" max="14593" width="34.75" customWidth="1"/>
    <col min="14594" max="14594" width="19.5" customWidth="1"/>
    <col min="14595" max="14595" width="33.75" customWidth="1"/>
    <col min="14596" max="14596" width="19.75" customWidth="1"/>
    <col min="14597" max="14848" width="9.125" customWidth="1"/>
    <col min="14849" max="14849" width="34.75" customWidth="1"/>
    <col min="14850" max="14850" width="19.5" customWidth="1"/>
    <col min="14851" max="14851" width="33.75" customWidth="1"/>
    <col min="14852" max="14852" width="19.75" customWidth="1"/>
    <col min="14853" max="15104" width="9.125" customWidth="1"/>
    <col min="15105" max="15105" width="34.75" customWidth="1"/>
    <col min="15106" max="15106" width="19.5" customWidth="1"/>
    <col min="15107" max="15107" width="33.75" customWidth="1"/>
    <col min="15108" max="15108" width="19.75" customWidth="1"/>
    <col min="15109" max="15360" width="9.125" customWidth="1"/>
    <col min="15361" max="15361" width="34.75" customWidth="1"/>
    <col min="15362" max="15362" width="19.5" customWidth="1"/>
    <col min="15363" max="15363" width="33.75" customWidth="1"/>
    <col min="15364" max="15364" width="19.75" customWidth="1"/>
    <col min="15365" max="15616" width="9.125" customWidth="1"/>
    <col min="15617" max="15617" width="34.75" customWidth="1"/>
    <col min="15618" max="15618" width="19.5" customWidth="1"/>
    <col min="15619" max="15619" width="33.75" customWidth="1"/>
    <col min="15620" max="15620" width="19.75" customWidth="1"/>
    <col min="15621" max="15872" width="9.125" customWidth="1"/>
    <col min="15873" max="15873" width="34.75" customWidth="1"/>
    <col min="15874" max="15874" width="19.5" customWidth="1"/>
    <col min="15875" max="15875" width="33.75" customWidth="1"/>
    <col min="15876" max="15876" width="19.75" customWidth="1"/>
    <col min="15877" max="16128" width="9.125" customWidth="1"/>
    <col min="16129" max="16129" width="34.75" customWidth="1"/>
    <col min="16130" max="16130" width="19.5" customWidth="1"/>
    <col min="16131" max="16131" width="33.75" customWidth="1"/>
    <col min="16132" max="16132" width="19.75" customWidth="1"/>
    <col min="16133" max="16384" width="9.125" customWidth="1"/>
  </cols>
  <sheetData>
    <row r="1" ht="33.95" customHeight="1" spans="1:4">
      <c r="A1" s="40" t="s">
        <v>1874</v>
      </c>
      <c r="B1" s="40"/>
      <c r="C1" s="40"/>
      <c r="D1" s="40"/>
    </row>
    <row r="2" ht="16.9" customHeight="1" spans="1:4">
      <c r="A2" s="2" t="s">
        <v>1875</v>
      </c>
      <c r="B2" s="2"/>
      <c r="C2" s="2"/>
      <c r="D2" s="2"/>
    </row>
    <row r="3" ht="16.9" customHeight="1" spans="1:4">
      <c r="A3" s="2" t="s">
        <v>778</v>
      </c>
      <c r="B3" s="2"/>
      <c r="C3" s="2"/>
      <c r="D3" s="2"/>
    </row>
    <row r="4" ht="16.9" customHeight="1" spans="1:4">
      <c r="A4" s="10" t="s">
        <v>1876</v>
      </c>
      <c r="B4" s="10" t="s">
        <v>1877</v>
      </c>
      <c r="C4" s="10" t="s">
        <v>1876</v>
      </c>
      <c r="D4" s="10" t="s">
        <v>1877</v>
      </c>
    </row>
    <row r="5" ht="16.9" customHeight="1" spans="1:4">
      <c r="A5" s="47" t="s">
        <v>6</v>
      </c>
      <c r="B5" s="11">
        <f>'[1]L01'!C5</f>
        <v>13593</v>
      </c>
      <c r="C5" s="47" t="s">
        <v>779</v>
      </c>
      <c r="D5" s="11">
        <f>'[1]L02'!C5</f>
        <v>26593</v>
      </c>
    </row>
    <row r="6" ht="16.9" customHeight="1" spans="1:4">
      <c r="A6" s="47" t="s">
        <v>1878</v>
      </c>
      <c r="B6" s="11">
        <f>SUM(B7,B12,B31)</f>
        <v>14854</v>
      </c>
      <c r="C6" s="80" t="s">
        <v>1879</v>
      </c>
      <c r="D6" s="11">
        <f>SUM(D7,D12,D31)</f>
        <v>0</v>
      </c>
    </row>
    <row r="7" ht="16.9" customHeight="1" spans="1:4">
      <c r="A7" s="47" t="s">
        <v>1880</v>
      </c>
      <c r="B7" s="11">
        <f>SUM(B8:B11)</f>
        <v>337</v>
      </c>
      <c r="C7" s="80" t="s">
        <v>1881</v>
      </c>
      <c r="D7" s="11">
        <f>SUM(D8:D11)</f>
        <v>0</v>
      </c>
    </row>
    <row r="8" ht="16.9" customHeight="1" spans="1:4">
      <c r="A8" s="45" t="s">
        <v>1882</v>
      </c>
      <c r="B8" s="26">
        <v>0</v>
      </c>
      <c r="C8" s="81" t="s">
        <v>1883</v>
      </c>
      <c r="D8" s="26">
        <v>0</v>
      </c>
    </row>
    <row r="9" ht="16.9" customHeight="1" spans="1:4">
      <c r="A9" s="45" t="s">
        <v>1884</v>
      </c>
      <c r="B9" s="26">
        <v>119</v>
      </c>
      <c r="C9" s="81" t="s">
        <v>1885</v>
      </c>
      <c r="D9" s="26">
        <v>0</v>
      </c>
    </row>
    <row r="10" ht="16.9" customHeight="1" spans="1:4">
      <c r="A10" s="45" t="s">
        <v>1886</v>
      </c>
      <c r="B10" s="26">
        <v>218</v>
      </c>
      <c r="C10" s="81" t="s">
        <v>1887</v>
      </c>
      <c r="D10" s="26">
        <v>0</v>
      </c>
    </row>
    <row r="11" ht="16.9" customHeight="1" spans="1:4">
      <c r="A11" s="45" t="s">
        <v>1888</v>
      </c>
      <c r="B11" s="26">
        <v>0</v>
      </c>
      <c r="C11" s="81" t="s">
        <v>1889</v>
      </c>
      <c r="D11" s="26">
        <v>0</v>
      </c>
    </row>
    <row r="12" ht="16.9" customHeight="1" spans="1:4">
      <c r="A12" s="47" t="s">
        <v>1890</v>
      </c>
      <c r="B12" s="11">
        <f>SUM(B13:B30)</f>
        <v>9568</v>
      </c>
      <c r="C12" s="80" t="s">
        <v>1891</v>
      </c>
      <c r="D12" s="11">
        <f>SUM(D13:D30)</f>
        <v>0</v>
      </c>
    </row>
    <row r="13" ht="16.9" customHeight="1" spans="1:4">
      <c r="A13" s="45" t="s">
        <v>1892</v>
      </c>
      <c r="B13" s="26">
        <v>160</v>
      </c>
      <c r="C13" s="81" t="s">
        <v>1893</v>
      </c>
      <c r="D13" s="26">
        <v>0</v>
      </c>
    </row>
    <row r="14" ht="16.9" customHeight="1" spans="1:4">
      <c r="A14" s="45" t="s">
        <v>1894</v>
      </c>
      <c r="B14" s="26">
        <v>2022</v>
      </c>
      <c r="C14" s="81" t="s">
        <v>1895</v>
      </c>
      <c r="D14" s="26">
        <v>0</v>
      </c>
    </row>
    <row r="15" ht="16.9" customHeight="1" spans="1:4">
      <c r="A15" s="45" t="s">
        <v>1896</v>
      </c>
      <c r="B15" s="26">
        <v>0</v>
      </c>
      <c r="C15" s="81" t="s">
        <v>1897</v>
      </c>
      <c r="D15" s="26">
        <v>0</v>
      </c>
    </row>
    <row r="16" ht="16.9" customHeight="1" spans="1:4">
      <c r="A16" s="45" t="s">
        <v>1898</v>
      </c>
      <c r="B16" s="26">
        <v>2</v>
      </c>
      <c r="C16" s="81" t="s">
        <v>1899</v>
      </c>
      <c r="D16" s="26">
        <v>0</v>
      </c>
    </row>
    <row r="17" ht="16.9" customHeight="1" spans="1:4">
      <c r="A17" s="45" t="s">
        <v>1900</v>
      </c>
      <c r="B17" s="26">
        <v>675</v>
      </c>
      <c r="C17" s="81" t="s">
        <v>1901</v>
      </c>
      <c r="D17" s="26">
        <v>0</v>
      </c>
    </row>
    <row r="18" ht="16.9" customHeight="1" spans="1:4">
      <c r="A18" s="45" t="s">
        <v>1902</v>
      </c>
      <c r="B18" s="26">
        <v>0</v>
      </c>
      <c r="C18" s="81" t="s">
        <v>1903</v>
      </c>
      <c r="D18" s="26">
        <v>0</v>
      </c>
    </row>
    <row r="19" ht="16.9" customHeight="1" spans="1:4">
      <c r="A19" s="45" t="s">
        <v>1904</v>
      </c>
      <c r="B19" s="26">
        <v>0</v>
      </c>
      <c r="C19" s="81" t="s">
        <v>1905</v>
      </c>
      <c r="D19" s="26">
        <v>0</v>
      </c>
    </row>
    <row r="20" ht="16.9" customHeight="1" spans="1:4">
      <c r="A20" s="45" t="s">
        <v>1906</v>
      </c>
      <c r="B20" s="26">
        <v>0</v>
      </c>
      <c r="C20" s="81" t="s">
        <v>1907</v>
      </c>
      <c r="D20" s="26">
        <v>0</v>
      </c>
    </row>
    <row r="21" ht="16.9" customHeight="1" spans="1:4">
      <c r="A21" s="45" t="s">
        <v>1908</v>
      </c>
      <c r="B21" s="26">
        <v>80</v>
      </c>
      <c r="C21" s="81" t="s">
        <v>1909</v>
      </c>
      <c r="D21" s="26">
        <v>0</v>
      </c>
    </row>
    <row r="22" ht="16.9" customHeight="1" spans="1:4">
      <c r="A22" s="45" t="s">
        <v>1910</v>
      </c>
      <c r="B22" s="26">
        <v>475</v>
      </c>
      <c r="C22" s="81" t="s">
        <v>1911</v>
      </c>
      <c r="D22" s="26">
        <v>0</v>
      </c>
    </row>
    <row r="23" ht="16.9" customHeight="1" spans="1:4">
      <c r="A23" s="45" t="s">
        <v>1912</v>
      </c>
      <c r="B23" s="26">
        <v>367</v>
      </c>
      <c r="C23" s="81" t="s">
        <v>1913</v>
      </c>
      <c r="D23" s="26">
        <v>0</v>
      </c>
    </row>
    <row r="24" ht="16.9" customHeight="1" spans="1:4">
      <c r="A24" s="45" t="s">
        <v>1914</v>
      </c>
      <c r="B24" s="26">
        <v>344</v>
      </c>
      <c r="C24" s="81" t="s">
        <v>1915</v>
      </c>
      <c r="D24" s="26">
        <v>0</v>
      </c>
    </row>
    <row r="25" ht="16.9" customHeight="1" spans="1:4">
      <c r="A25" s="45" t="s">
        <v>1916</v>
      </c>
      <c r="B25" s="26">
        <v>598</v>
      </c>
      <c r="C25" s="81" t="s">
        <v>1917</v>
      </c>
      <c r="D25" s="26">
        <v>0</v>
      </c>
    </row>
    <row r="26" ht="16.9" customHeight="1" spans="1:4">
      <c r="A26" s="45" t="s">
        <v>1918</v>
      </c>
      <c r="B26" s="26">
        <v>822</v>
      </c>
      <c r="C26" s="81" t="s">
        <v>1919</v>
      </c>
      <c r="D26" s="26">
        <v>0</v>
      </c>
    </row>
    <row r="27" ht="16.9" customHeight="1" spans="1:4">
      <c r="A27" s="45" t="s">
        <v>1920</v>
      </c>
      <c r="B27" s="26">
        <v>0</v>
      </c>
      <c r="C27" s="81" t="s">
        <v>1921</v>
      </c>
      <c r="D27" s="26">
        <v>0</v>
      </c>
    </row>
    <row r="28" ht="16.9" customHeight="1" spans="1:4">
      <c r="A28" s="45" t="s">
        <v>1922</v>
      </c>
      <c r="B28" s="26">
        <v>0</v>
      </c>
      <c r="C28" s="81" t="s">
        <v>1923</v>
      </c>
      <c r="D28" s="26">
        <v>0</v>
      </c>
    </row>
    <row r="29" ht="16.9" customHeight="1" spans="1:4">
      <c r="A29" s="45" t="s">
        <v>1924</v>
      </c>
      <c r="B29" s="26">
        <v>4023</v>
      </c>
      <c r="C29" s="81" t="s">
        <v>1925</v>
      </c>
      <c r="D29" s="26">
        <v>0</v>
      </c>
    </row>
    <row r="30" ht="16.9" customHeight="1" spans="1:4">
      <c r="A30" s="45" t="s">
        <v>1926</v>
      </c>
      <c r="B30" s="26">
        <v>0</v>
      </c>
      <c r="C30" s="81" t="s">
        <v>1927</v>
      </c>
      <c r="D30" s="26">
        <v>0</v>
      </c>
    </row>
    <row r="31" ht="16.9" customHeight="1" spans="1:4">
      <c r="A31" s="47" t="s">
        <v>1928</v>
      </c>
      <c r="B31" s="26">
        <v>4949</v>
      </c>
      <c r="C31" s="80" t="s">
        <v>1929</v>
      </c>
      <c r="D31" s="26">
        <v>0</v>
      </c>
    </row>
    <row r="32" ht="16.9" customHeight="1" spans="1:4">
      <c r="A32" s="47" t="s">
        <v>1930</v>
      </c>
      <c r="B32" s="26">
        <v>0</v>
      </c>
      <c r="C32" s="80" t="s">
        <v>1931</v>
      </c>
      <c r="D32" s="26">
        <v>0</v>
      </c>
    </row>
    <row r="33" ht="16.9" customHeight="1" spans="1:4">
      <c r="A33" s="47" t="s">
        <v>1932</v>
      </c>
      <c r="B33" s="11">
        <f>SUM(B34:B37)</f>
        <v>0</v>
      </c>
      <c r="C33" s="80" t="s">
        <v>1933</v>
      </c>
      <c r="D33" s="11">
        <f>SUM(D34:D37)</f>
        <v>2313</v>
      </c>
    </row>
    <row r="34" ht="16.9" customHeight="1" spans="1:4">
      <c r="A34" s="45" t="s">
        <v>1934</v>
      </c>
      <c r="B34" s="26">
        <v>0</v>
      </c>
      <c r="C34" s="81" t="s">
        <v>1935</v>
      </c>
      <c r="D34" s="26">
        <v>1969</v>
      </c>
    </row>
    <row r="35" ht="16.9" customHeight="1" spans="1:4">
      <c r="A35" s="45" t="s">
        <v>1936</v>
      </c>
      <c r="B35" s="26">
        <v>0</v>
      </c>
      <c r="C35" s="81" t="s">
        <v>1937</v>
      </c>
      <c r="D35" s="26">
        <v>316</v>
      </c>
    </row>
    <row r="36" ht="16.9" customHeight="1" spans="1:4">
      <c r="A36" s="45" t="s">
        <v>1938</v>
      </c>
      <c r="B36" s="26">
        <v>0</v>
      </c>
      <c r="C36" s="81" t="s">
        <v>1939</v>
      </c>
      <c r="D36" s="26">
        <v>0</v>
      </c>
    </row>
    <row r="37" ht="16.9" customHeight="1" spans="1:4">
      <c r="A37" s="45" t="s">
        <v>1940</v>
      </c>
      <c r="B37" s="26">
        <v>0</v>
      </c>
      <c r="C37" s="81" t="s">
        <v>1941</v>
      </c>
      <c r="D37" s="26">
        <v>28</v>
      </c>
    </row>
    <row r="38" ht="16.9" customHeight="1" spans="1:4">
      <c r="A38" s="47" t="s">
        <v>1942</v>
      </c>
      <c r="B38" s="26">
        <v>0</v>
      </c>
      <c r="C38" s="80" t="s">
        <v>1943</v>
      </c>
      <c r="D38" s="26">
        <v>0</v>
      </c>
    </row>
    <row r="39" ht="16.9" customHeight="1" spans="1:4">
      <c r="A39" s="47" t="s">
        <v>1944</v>
      </c>
      <c r="B39" s="11">
        <f>SUM(B40:B42)</f>
        <v>0</v>
      </c>
      <c r="C39" s="80" t="s">
        <v>1716</v>
      </c>
      <c r="D39" s="11">
        <f>SUM(D40:D42)</f>
        <v>0</v>
      </c>
    </row>
    <row r="40" ht="16.9" customHeight="1" spans="1:4">
      <c r="A40" s="45" t="s">
        <v>1945</v>
      </c>
      <c r="B40" s="28">
        <v>0</v>
      </c>
      <c r="C40" s="81" t="s">
        <v>1946</v>
      </c>
      <c r="D40" s="28">
        <v>0</v>
      </c>
    </row>
    <row r="41" ht="16.9" customHeight="1" spans="1:4">
      <c r="A41" s="45" t="s">
        <v>1947</v>
      </c>
      <c r="B41" s="26">
        <v>0</v>
      </c>
      <c r="C41" s="81" t="s">
        <v>1948</v>
      </c>
      <c r="D41" s="26">
        <v>0</v>
      </c>
    </row>
    <row r="42" ht="16.9" customHeight="1" spans="1:4">
      <c r="A42" s="45" t="s">
        <v>1949</v>
      </c>
      <c r="B42" s="26">
        <v>0</v>
      </c>
      <c r="C42" s="81" t="s">
        <v>1950</v>
      </c>
      <c r="D42" s="26">
        <v>0</v>
      </c>
    </row>
    <row r="43" ht="16.9" customHeight="1" spans="1:4">
      <c r="A43" s="47" t="s">
        <v>1951</v>
      </c>
      <c r="B43" s="82">
        <f>B44</f>
        <v>0</v>
      </c>
      <c r="C43" s="80" t="s">
        <v>1952</v>
      </c>
      <c r="D43" s="11">
        <f>D44</f>
        <v>17346</v>
      </c>
    </row>
    <row r="44" ht="16.9" customHeight="1" spans="1:4">
      <c r="A44" s="83" t="s">
        <v>1953</v>
      </c>
      <c r="B44" s="11">
        <f>B45</f>
        <v>0</v>
      </c>
      <c r="C44" s="84" t="s">
        <v>1954</v>
      </c>
      <c r="D44" s="11">
        <f>D45</f>
        <v>17346</v>
      </c>
    </row>
    <row r="45" ht="16.9" customHeight="1" spans="1:4">
      <c r="A45" s="47" t="s">
        <v>1955</v>
      </c>
      <c r="B45" s="76">
        <f>SUM(B46:B49)</f>
        <v>0</v>
      </c>
      <c r="C45" s="80" t="s">
        <v>1956</v>
      </c>
      <c r="D45" s="76">
        <f>SUM(D46:D49)</f>
        <v>17346</v>
      </c>
    </row>
    <row r="46" ht="16.9" customHeight="1" spans="1:4">
      <c r="A46" s="45" t="s">
        <v>1957</v>
      </c>
      <c r="B46" s="28">
        <v>0</v>
      </c>
      <c r="C46" s="81" t="s">
        <v>1958</v>
      </c>
      <c r="D46" s="28">
        <v>0</v>
      </c>
    </row>
    <row r="47" ht="16.9" customHeight="1" spans="1:4">
      <c r="A47" s="45" t="s">
        <v>1959</v>
      </c>
      <c r="B47" s="28">
        <v>0</v>
      </c>
      <c r="C47" s="81" t="s">
        <v>1960</v>
      </c>
      <c r="D47" s="28">
        <v>0</v>
      </c>
    </row>
    <row r="48" ht="16.9" customHeight="1" spans="1:4">
      <c r="A48" s="45" t="s">
        <v>1961</v>
      </c>
      <c r="B48" s="28">
        <v>0</v>
      </c>
      <c r="C48" s="81" t="s">
        <v>1962</v>
      </c>
      <c r="D48" s="28">
        <v>0</v>
      </c>
    </row>
    <row r="49" ht="16.9" customHeight="1" spans="1:4">
      <c r="A49" s="45" t="s">
        <v>1963</v>
      </c>
      <c r="B49" s="28">
        <v>0</v>
      </c>
      <c r="C49" s="81" t="s">
        <v>1964</v>
      </c>
      <c r="D49" s="28">
        <v>17346</v>
      </c>
    </row>
    <row r="50" ht="16.9" customHeight="1" spans="1:4">
      <c r="A50" s="47" t="s">
        <v>1965</v>
      </c>
      <c r="B50" s="11">
        <f>B51</f>
        <v>17346</v>
      </c>
      <c r="C50" s="80" t="s">
        <v>1966</v>
      </c>
      <c r="D50" s="11">
        <f>D51</f>
        <v>0</v>
      </c>
    </row>
    <row r="51" ht="16.9" customHeight="1" spans="1:4">
      <c r="A51" s="45" t="s">
        <v>1967</v>
      </c>
      <c r="B51" s="82">
        <f>SUM(B52:B55)</f>
        <v>17346</v>
      </c>
      <c r="C51" s="81" t="s">
        <v>1968</v>
      </c>
      <c r="D51" s="11">
        <f>SUM(D52:D55)</f>
        <v>0</v>
      </c>
    </row>
    <row r="52" ht="16.9" customHeight="1" spans="1:4">
      <c r="A52" s="23" t="s">
        <v>1969</v>
      </c>
      <c r="B52" s="26">
        <v>17346</v>
      </c>
      <c r="C52" s="85" t="s">
        <v>1970</v>
      </c>
      <c r="D52" s="26">
        <v>0</v>
      </c>
    </row>
    <row r="53" ht="16.9" customHeight="1" spans="1:4">
      <c r="A53" s="45" t="s">
        <v>1971</v>
      </c>
      <c r="B53" s="50">
        <v>0</v>
      </c>
      <c r="C53" s="81" t="s">
        <v>1972</v>
      </c>
      <c r="D53" s="26">
        <v>0</v>
      </c>
    </row>
    <row r="54" ht="16.9" customHeight="1" spans="1:4">
      <c r="A54" s="45" t="s">
        <v>1973</v>
      </c>
      <c r="B54" s="26">
        <v>0</v>
      </c>
      <c r="C54" s="81" t="s">
        <v>1974</v>
      </c>
      <c r="D54" s="26">
        <v>0</v>
      </c>
    </row>
    <row r="55" ht="16.9" customHeight="1" spans="1:4">
      <c r="A55" s="45" t="s">
        <v>1975</v>
      </c>
      <c r="B55" s="26">
        <v>0</v>
      </c>
      <c r="C55" s="81" t="s">
        <v>1976</v>
      </c>
      <c r="D55" s="26">
        <v>0</v>
      </c>
    </row>
    <row r="56" ht="16.9" customHeight="1" spans="1:4">
      <c r="A56" s="47" t="s">
        <v>1977</v>
      </c>
      <c r="B56" s="26">
        <v>0</v>
      </c>
      <c r="C56" s="80" t="s">
        <v>1978</v>
      </c>
      <c r="D56" s="28">
        <v>0</v>
      </c>
    </row>
    <row r="57" ht="16.9" customHeight="1" spans="1:4">
      <c r="A57" s="47" t="s">
        <v>1979</v>
      </c>
      <c r="B57" s="29">
        <v>0</v>
      </c>
      <c r="C57" s="80" t="s">
        <v>1980</v>
      </c>
      <c r="D57" s="28">
        <v>0</v>
      </c>
    </row>
    <row r="58" ht="16.9" customHeight="1" spans="1:4">
      <c r="A58" s="47" t="s">
        <v>1981</v>
      </c>
      <c r="B58" s="26">
        <v>0</v>
      </c>
      <c r="C58" s="80" t="s">
        <v>1982</v>
      </c>
      <c r="D58" s="28">
        <v>0</v>
      </c>
    </row>
    <row r="59" ht="16.9" customHeight="1" spans="1:4">
      <c r="A59" s="47" t="s">
        <v>1983</v>
      </c>
      <c r="B59" s="29">
        <v>731</v>
      </c>
      <c r="C59" s="13"/>
      <c r="D59" s="34"/>
    </row>
    <row r="60" ht="16.9" customHeight="1" spans="1:4">
      <c r="A60" s="47" t="s">
        <v>1984</v>
      </c>
      <c r="B60" s="28">
        <v>0</v>
      </c>
      <c r="C60" s="86" t="s">
        <v>1985</v>
      </c>
      <c r="D60" s="28">
        <v>1071</v>
      </c>
    </row>
    <row r="61" ht="16.9" customHeight="1" spans="1:4">
      <c r="A61" s="47" t="s">
        <v>1986</v>
      </c>
      <c r="B61" s="11">
        <f>SUM(B62:B64)</f>
        <v>1133</v>
      </c>
      <c r="C61" s="80" t="s">
        <v>1987</v>
      </c>
      <c r="D61" s="49">
        <v>6</v>
      </c>
    </row>
    <row r="62" ht="16.9" customHeight="1" spans="1:4">
      <c r="A62" s="45" t="s">
        <v>1988</v>
      </c>
      <c r="B62" s="28">
        <v>31</v>
      </c>
      <c r="C62" s="80" t="s">
        <v>1989</v>
      </c>
      <c r="D62" s="11">
        <f>B65-D5-D6-D32-D33-D38-D39-D43-D50-D56-D57-D58-D60-D61</f>
        <v>328</v>
      </c>
    </row>
    <row r="63" ht="16.9" customHeight="1" spans="1:4">
      <c r="A63" s="45" t="s">
        <v>1990</v>
      </c>
      <c r="B63" s="28">
        <v>0</v>
      </c>
      <c r="C63" s="80" t="s">
        <v>1991</v>
      </c>
      <c r="D63" s="28">
        <v>328</v>
      </c>
    </row>
    <row r="64" ht="16.9" customHeight="1" spans="1:4">
      <c r="A64" s="45" t="s">
        <v>1992</v>
      </c>
      <c r="B64" s="30">
        <v>1102</v>
      </c>
      <c r="C64" s="80" t="s">
        <v>1993</v>
      </c>
      <c r="D64" s="82">
        <f>D62-D63</f>
        <v>0</v>
      </c>
    </row>
    <row r="65" ht="16.9" customHeight="1" spans="1:4">
      <c r="A65" s="35" t="s">
        <v>1994</v>
      </c>
      <c r="B65" s="11">
        <f>SUM(B5:B6,B32:B33,B38:B39,B43,B50,B56:B61)</f>
        <v>47657</v>
      </c>
      <c r="C65" s="36" t="s">
        <v>1995</v>
      </c>
      <c r="D65" s="11">
        <f>SUM(D5:D6,D32:D33,D38:D39,D43,D50,D56:D58,D60:D62)</f>
        <v>47657</v>
      </c>
    </row>
  </sheetData>
  <mergeCells count="3">
    <mergeCell ref="A1:D1"/>
    <mergeCell ref="A2:D2"/>
    <mergeCell ref="A3:D3"/>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268"/>
  <sheetViews>
    <sheetView tabSelected="1" topLeftCell="B15" workbookViewId="0">
      <selection activeCell="B39" sqref="B39"/>
    </sheetView>
  </sheetViews>
  <sheetFormatPr defaultColWidth="9.125" defaultRowHeight="13.5"/>
  <cols>
    <col min="1" max="1" width="10.125" style="38" customWidth="1"/>
    <col min="2" max="2" width="38.5" style="38" customWidth="1"/>
    <col min="3" max="12" width="13.75" style="39" customWidth="1"/>
    <col min="13" max="13" width="8.75" style="39" customWidth="1"/>
    <col min="14" max="14" width="53.75" style="39" customWidth="1"/>
    <col min="15" max="22" width="12.875" style="39" customWidth="1"/>
    <col min="23" max="23" width="10" style="39" customWidth="1"/>
    <col min="24" max="24" width="35" style="39" customWidth="1"/>
    <col min="25" max="25" width="11.5" style="39" customWidth="1"/>
    <col min="26" max="256" width="9.125" customWidth="1"/>
    <col min="257" max="257" width="10.125" customWidth="1"/>
    <col min="258" max="258" width="38.5" customWidth="1"/>
    <col min="259" max="268" width="13.75" customWidth="1"/>
    <col min="269" max="269" width="8.75" customWidth="1"/>
    <col min="270" max="270" width="53.75" customWidth="1"/>
    <col min="271" max="278" width="12.875" customWidth="1"/>
    <col min="279" max="279" width="10" customWidth="1"/>
    <col min="280" max="280" width="35" customWidth="1"/>
    <col min="281" max="281" width="11.5" customWidth="1"/>
    <col min="282" max="512" width="9.125" customWidth="1"/>
    <col min="513" max="513" width="10.125" customWidth="1"/>
    <col min="514" max="514" width="38.5" customWidth="1"/>
    <col min="515" max="524" width="13.75" customWidth="1"/>
    <col min="525" max="525" width="8.75" customWidth="1"/>
    <col min="526" max="526" width="53.75" customWidth="1"/>
    <col min="527" max="534" width="12.875" customWidth="1"/>
    <col min="535" max="535" width="10" customWidth="1"/>
    <col min="536" max="536" width="35" customWidth="1"/>
    <col min="537" max="537" width="11.5" customWidth="1"/>
    <col min="538" max="768" width="9.125" customWidth="1"/>
    <col min="769" max="769" width="10.125" customWidth="1"/>
    <col min="770" max="770" width="38.5" customWidth="1"/>
    <col min="771" max="780" width="13.75" customWidth="1"/>
    <col min="781" max="781" width="8.75" customWidth="1"/>
    <col min="782" max="782" width="53.75" customWidth="1"/>
    <col min="783" max="790" width="12.875" customWidth="1"/>
    <col min="791" max="791" width="10" customWidth="1"/>
    <col min="792" max="792" width="35" customWidth="1"/>
    <col min="793" max="793" width="11.5" customWidth="1"/>
    <col min="794" max="1024" width="9.125" customWidth="1"/>
    <col min="1025" max="1025" width="10.125" customWidth="1"/>
    <col min="1026" max="1026" width="38.5" customWidth="1"/>
    <col min="1027" max="1036" width="13.75" customWidth="1"/>
    <col min="1037" max="1037" width="8.75" customWidth="1"/>
    <col min="1038" max="1038" width="53.75" customWidth="1"/>
    <col min="1039" max="1046" width="12.875" customWidth="1"/>
    <col min="1047" max="1047" width="10" customWidth="1"/>
    <col min="1048" max="1048" width="35" customWidth="1"/>
    <col min="1049" max="1049" width="11.5" customWidth="1"/>
    <col min="1050" max="1280" width="9.125" customWidth="1"/>
    <col min="1281" max="1281" width="10.125" customWidth="1"/>
    <col min="1282" max="1282" width="38.5" customWidth="1"/>
    <col min="1283" max="1292" width="13.75" customWidth="1"/>
    <col min="1293" max="1293" width="8.75" customWidth="1"/>
    <col min="1294" max="1294" width="53.75" customWidth="1"/>
    <col min="1295" max="1302" width="12.875" customWidth="1"/>
    <col min="1303" max="1303" width="10" customWidth="1"/>
    <col min="1304" max="1304" width="35" customWidth="1"/>
    <col min="1305" max="1305" width="11.5" customWidth="1"/>
    <col min="1306" max="1536" width="9.125" customWidth="1"/>
    <col min="1537" max="1537" width="10.125" customWidth="1"/>
    <col min="1538" max="1538" width="38.5" customWidth="1"/>
    <col min="1539" max="1548" width="13.75" customWidth="1"/>
    <col min="1549" max="1549" width="8.75" customWidth="1"/>
    <col min="1550" max="1550" width="53.75" customWidth="1"/>
    <col min="1551" max="1558" width="12.875" customWidth="1"/>
    <col min="1559" max="1559" width="10" customWidth="1"/>
    <col min="1560" max="1560" width="35" customWidth="1"/>
    <col min="1561" max="1561" width="11.5" customWidth="1"/>
    <col min="1562" max="1792" width="9.125" customWidth="1"/>
    <col min="1793" max="1793" width="10.125" customWidth="1"/>
    <col min="1794" max="1794" width="38.5" customWidth="1"/>
    <col min="1795" max="1804" width="13.75" customWidth="1"/>
    <col min="1805" max="1805" width="8.75" customWidth="1"/>
    <col min="1806" max="1806" width="53.75" customWidth="1"/>
    <col min="1807" max="1814" width="12.875" customWidth="1"/>
    <col min="1815" max="1815" width="10" customWidth="1"/>
    <col min="1816" max="1816" width="35" customWidth="1"/>
    <col min="1817" max="1817" width="11.5" customWidth="1"/>
    <col min="1818" max="2048" width="9.125" customWidth="1"/>
    <col min="2049" max="2049" width="10.125" customWidth="1"/>
    <col min="2050" max="2050" width="38.5" customWidth="1"/>
    <col min="2051" max="2060" width="13.75" customWidth="1"/>
    <col min="2061" max="2061" width="8.75" customWidth="1"/>
    <col min="2062" max="2062" width="53.75" customWidth="1"/>
    <col min="2063" max="2070" width="12.875" customWidth="1"/>
    <col min="2071" max="2071" width="10" customWidth="1"/>
    <col min="2072" max="2072" width="35" customWidth="1"/>
    <col min="2073" max="2073" width="11.5" customWidth="1"/>
    <col min="2074" max="2304" width="9.125" customWidth="1"/>
    <col min="2305" max="2305" width="10.125" customWidth="1"/>
    <col min="2306" max="2306" width="38.5" customWidth="1"/>
    <col min="2307" max="2316" width="13.75" customWidth="1"/>
    <col min="2317" max="2317" width="8.75" customWidth="1"/>
    <col min="2318" max="2318" width="53.75" customWidth="1"/>
    <col min="2319" max="2326" width="12.875" customWidth="1"/>
    <col min="2327" max="2327" width="10" customWidth="1"/>
    <col min="2328" max="2328" width="35" customWidth="1"/>
    <col min="2329" max="2329" width="11.5" customWidth="1"/>
    <col min="2330" max="2560" width="9.125" customWidth="1"/>
    <col min="2561" max="2561" width="10.125" customWidth="1"/>
    <col min="2562" max="2562" width="38.5" customWidth="1"/>
    <col min="2563" max="2572" width="13.75" customWidth="1"/>
    <col min="2573" max="2573" width="8.75" customWidth="1"/>
    <col min="2574" max="2574" width="53.75" customWidth="1"/>
    <col min="2575" max="2582" width="12.875" customWidth="1"/>
    <col min="2583" max="2583" width="10" customWidth="1"/>
    <col min="2584" max="2584" width="35" customWidth="1"/>
    <col min="2585" max="2585" width="11.5" customWidth="1"/>
    <col min="2586" max="2816" width="9.125" customWidth="1"/>
    <col min="2817" max="2817" width="10.125" customWidth="1"/>
    <col min="2818" max="2818" width="38.5" customWidth="1"/>
    <col min="2819" max="2828" width="13.75" customWidth="1"/>
    <col min="2829" max="2829" width="8.75" customWidth="1"/>
    <col min="2830" max="2830" width="53.75" customWidth="1"/>
    <col min="2831" max="2838" width="12.875" customWidth="1"/>
    <col min="2839" max="2839" width="10" customWidth="1"/>
    <col min="2840" max="2840" width="35" customWidth="1"/>
    <col min="2841" max="2841" width="11.5" customWidth="1"/>
    <col min="2842" max="3072" width="9.125" customWidth="1"/>
    <col min="3073" max="3073" width="10.125" customWidth="1"/>
    <col min="3074" max="3074" width="38.5" customWidth="1"/>
    <col min="3075" max="3084" width="13.75" customWidth="1"/>
    <col min="3085" max="3085" width="8.75" customWidth="1"/>
    <col min="3086" max="3086" width="53.75" customWidth="1"/>
    <col min="3087" max="3094" width="12.875" customWidth="1"/>
    <col min="3095" max="3095" width="10" customWidth="1"/>
    <col min="3096" max="3096" width="35" customWidth="1"/>
    <col min="3097" max="3097" width="11.5" customWidth="1"/>
    <col min="3098" max="3328" width="9.125" customWidth="1"/>
    <col min="3329" max="3329" width="10.125" customWidth="1"/>
    <col min="3330" max="3330" width="38.5" customWidth="1"/>
    <col min="3331" max="3340" width="13.75" customWidth="1"/>
    <col min="3341" max="3341" width="8.75" customWidth="1"/>
    <col min="3342" max="3342" width="53.75" customWidth="1"/>
    <col min="3343" max="3350" width="12.875" customWidth="1"/>
    <col min="3351" max="3351" width="10" customWidth="1"/>
    <col min="3352" max="3352" width="35" customWidth="1"/>
    <col min="3353" max="3353" width="11.5" customWidth="1"/>
    <col min="3354" max="3584" width="9.125" customWidth="1"/>
    <col min="3585" max="3585" width="10.125" customWidth="1"/>
    <col min="3586" max="3586" width="38.5" customWidth="1"/>
    <col min="3587" max="3596" width="13.75" customWidth="1"/>
    <col min="3597" max="3597" width="8.75" customWidth="1"/>
    <col min="3598" max="3598" width="53.75" customWidth="1"/>
    <col min="3599" max="3606" width="12.875" customWidth="1"/>
    <col min="3607" max="3607" width="10" customWidth="1"/>
    <col min="3608" max="3608" width="35" customWidth="1"/>
    <col min="3609" max="3609" width="11.5" customWidth="1"/>
    <col min="3610" max="3840" width="9.125" customWidth="1"/>
    <col min="3841" max="3841" width="10.125" customWidth="1"/>
    <col min="3842" max="3842" width="38.5" customWidth="1"/>
    <col min="3843" max="3852" width="13.75" customWidth="1"/>
    <col min="3853" max="3853" width="8.75" customWidth="1"/>
    <col min="3854" max="3854" width="53.75" customWidth="1"/>
    <col min="3855" max="3862" width="12.875" customWidth="1"/>
    <col min="3863" max="3863" width="10" customWidth="1"/>
    <col min="3864" max="3864" width="35" customWidth="1"/>
    <col min="3865" max="3865" width="11.5" customWidth="1"/>
    <col min="3866" max="4096" width="9.125" customWidth="1"/>
    <col min="4097" max="4097" width="10.125" customWidth="1"/>
    <col min="4098" max="4098" width="38.5" customWidth="1"/>
    <col min="4099" max="4108" width="13.75" customWidth="1"/>
    <col min="4109" max="4109" width="8.75" customWidth="1"/>
    <col min="4110" max="4110" width="53.75" customWidth="1"/>
    <col min="4111" max="4118" width="12.875" customWidth="1"/>
    <col min="4119" max="4119" width="10" customWidth="1"/>
    <col min="4120" max="4120" width="35" customWidth="1"/>
    <col min="4121" max="4121" width="11.5" customWidth="1"/>
    <col min="4122" max="4352" width="9.125" customWidth="1"/>
    <col min="4353" max="4353" width="10.125" customWidth="1"/>
    <col min="4354" max="4354" width="38.5" customWidth="1"/>
    <col min="4355" max="4364" width="13.75" customWidth="1"/>
    <col min="4365" max="4365" width="8.75" customWidth="1"/>
    <col min="4366" max="4366" width="53.75" customWidth="1"/>
    <col min="4367" max="4374" width="12.875" customWidth="1"/>
    <col min="4375" max="4375" width="10" customWidth="1"/>
    <col min="4376" max="4376" width="35" customWidth="1"/>
    <col min="4377" max="4377" width="11.5" customWidth="1"/>
    <col min="4378" max="4608" width="9.125" customWidth="1"/>
    <col min="4609" max="4609" width="10.125" customWidth="1"/>
    <col min="4610" max="4610" width="38.5" customWidth="1"/>
    <col min="4611" max="4620" width="13.75" customWidth="1"/>
    <col min="4621" max="4621" width="8.75" customWidth="1"/>
    <col min="4622" max="4622" width="53.75" customWidth="1"/>
    <col min="4623" max="4630" width="12.875" customWidth="1"/>
    <col min="4631" max="4631" width="10" customWidth="1"/>
    <col min="4632" max="4632" width="35" customWidth="1"/>
    <col min="4633" max="4633" width="11.5" customWidth="1"/>
    <col min="4634" max="4864" width="9.125" customWidth="1"/>
    <col min="4865" max="4865" width="10.125" customWidth="1"/>
    <col min="4866" max="4866" width="38.5" customWidth="1"/>
    <col min="4867" max="4876" width="13.75" customWidth="1"/>
    <col min="4877" max="4877" width="8.75" customWidth="1"/>
    <col min="4878" max="4878" width="53.75" customWidth="1"/>
    <col min="4879" max="4886" width="12.875" customWidth="1"/>
    <col min="4887" max="4887" width="10" customWidth="1"/>
    <col min="4888" max="4888" width="35" customWidth="1"/>
    <col min="4889" max="4889" width="11.5" customWidth="1"/>
    <col min="4890" max="5120" width="9.125" customWidth="1"/>
    <col min="5121" max="5121" width="10.125" customWidth="1"/>
    <col min="5122" max="5122" width="38.5" customWidth="1"/>
    <col min="5123" max="5132" width="13.75" customWidth="1"/>
    <col min="5133" max="5133" width="8.75" customWidth="1"/>
    <col min="5134" max="5134" width="53.75" customWidth="1"/>
    <col min="5135" max="5142" width="12.875" customWidth="1"/>
    <col min="5143" max="5143" width="10" customWidth="1"/>
    <col min="5144" max="5144" width="35" customWidth="1"/>
    <col min="5145" max="5145" width="11.5" customWidth="1"/>
    <col min="5146" max="5376" width="9.125" customWidth="1"/>
    <col min="5377" max="5377" width="10.125" customWidth="1"/>
    <col min="5378" max="5378" width="38.5" customWidth="1"/>
    <col min="5379" max="5388" width="13.75" customWidth="1"/>
    <col min="5389" max="5389" width="8.75" customWidth="1"/>
    <col min="5390" max="5390" width="53.75" customWidth="1"/>
    <col min="5391" max="5398" width="12.875" customWidth="1"/>
    <col min="5399" max="5399" width="10" customWidth="1"/>
    <col min="5400" max="5400" width="35" customWidth="1"/>
    <col min="5401" max="5401" width="11.5" customWidth="1"/>
    <col min="5402" max="5632" width="9.125" customWidth="1"/>
    <col min="5633" max="5633" width="10.125" customWidth="1"/>
    <col min="5634" max="5634" width="38.5" customWidth="1"/>
    <col min="5635" max="5644" width="13.75" customWidth="1"/>
    <col min="5645" max="5645" width="8.75" customWidth="1"/>
    <col min="5646" max="5646" width="53.75" customWidth="1"/>
    <col min="5647" max="5654" width="12.875" customWidth="1"/>
    <col min="5655" max="5655" width="10" customWidth="1"/>
    <col min="5656" max="5656" width="35" customWidth="1"/>
    <col min="5657" max="5657" width="11.5" customWidth="1"/>
    <col min="5658" max="5888" width="9.125" customWidth="1"/>
    <col min="5889" max="5889" width="10.125" customWidth="1"/>
    <col min="5890" max="5890" width="38.5" customWidth="1"/>
    <col min="5891" max="5900" width="13.75" customWidth="1"/>
    <col min="5901" max="5901" width="8.75" customWidth="1"/>
    <col min="5902" max="5902" width="53.75" customWidth="1"/>
    <col min="5903" max="5910" width="12.875" customWidth="1"/>
    <col min="5911" max="5911" width="10" customWidth="1"/>
    <col min="5912" max="5912" width="35" customWidth="1"/>
    <col min="5913" max="5913" width="11.5" customWidth="1"/>
    <col min="5914" max="6144" width="9.125" customWidth="1"/>
    <col min="6145" max="6145" width="10.125" customWidth="1"/>
    <col min="6146" max="6146" width="38.5" customWidth="1"/>
    <col min="6147" max="6156" width="13.75" customWidth="1"/>
    <col min="6157" max="6157" width="8.75" customWidth="1"/>
    <col min="6158" max="6158" width="53.75" customWidth="1"/>
    <col min="6159" max="6166" width="12.875" customWidth="1"/>
    <col min="6167" max="6167" width="10" customWidth="1"/>
    <col min="6168" max="6168" width="35" customWidth="1"/>
    <col min="6169" max="6169" width="11.5" customWidth="1"/>
    <col min="6170" max="6400" width="9.125" customWidth="1"/>
    <col min="6401" max="6401" width="10.125" customWidth="1"/>
    <col min="6402" max="6402" width="38.5" customWidth="1"/>
    <col min="6403" max="6412" width="13.75" customWidth="1"/>
    <col min="6413" max="6413" width="8.75" customWidth="1"/>
    <col min="6414" max="6414" width="53.75" customWidth="1"/>
    <col min="6415" max="6422" width="12.875" customWidth="1"/>
    <col min="6423" max="6423" width="10" customWidth="1"/>
    <col min="6424" max="6424" width="35" customWidth="1"/>
    <col min="6425" max="6425" width="11.5" customWidth="1"/>
    <col min="6426" max="6656" width="9.125" customWidth="1"/>
    <col min="6657" max="6657" width="10.125" customWidth="1"/>
    <col min="6658" max="6658" width="38.5" customWidth="1"/>
    <col min="6659" max="6668" width="13.75" customWidth="1"/>
    <col min="6669" max="6669" width="8.75" customWidth="1"/>
    <col min="6670" max="6670" width="53.75" customWidth="1"/>
    <col min="6671" max="6678" width="12.875" customWidth="1"/>
    <col min="6679" max="6679" width="10" customWidth="1"/>
    <col min="6680" max="6680" width="35" customWidth="1"/>
    <col min="6681" max="6681" width="11.5" customWidth="1"/>
    <col min="6682" max="6912" width="9.125" customWidth="1"/>
    <col min="6913" max="6913" width="10.125" customWidth="1"/>
    <col min="6914" max="6914" width="38.5" customWidth="1"/>
    <col min="6915" max="6924" width="13.75" customWidth="1"/>
    <col min="6925" max="6925" width="8.75" customWidth="1"/>
    <col min="6926" max="6926" width="53.75" customWidth="1"/>
    <col min="6927" max="6934" width="12.875" customWidth="1"/>
    <col min="6935" max="6935" width="10" customWidth="1"/>
    <col min="6936" max="6936" width="35" customWidth="1"/>
    <col min="6937" max="6937" width="11.5" customWidth="1"/>
    <col min="6938" max="7168" width="9.125" customWidth="1"/>
    <col min="7169" max="7169" width="10.125" customWidth="1"/>
    <col min="7170" max="7170" width="38.5" customWidth="1"/>
    <col min="7171" max="7180" width="13.75" customWidth="1"/>
    <col min="7181" max="7181" width="8.75" customWidth="1"/>
    <col min="7182" max="7182" width="53.75" customWidth="1"/>
    <col min="7183" max="7190" width="12.875" customWidth="1"/>
    <col min="7191" max="7191" width="10" customWidth="1"/>
    <col min="7192" max="7192" width="35" customWidth="1"/>
    <col min="7193" max="7193" width="11.5" customWidth="1"/>
    <col min="7194" max="7424" width="9.125" customWidth="1"/>
    <col min="7425" max="7425" width="10.125" customWidth="1"/>
    <col min="7426" max="7426" width="38.5" customWidth="1"/>
    <col min="7427" max="7436" width="13.75" customWidth="1"/>
    <col min="7437" max="7437" width="8.75" customWidth="1"/>
    <col min="7438" max="7438" width="53.75" customWidth="1"/>
    <col min="7439" max="7446" width="12.875" customWidth="1"/>
    <col min="7447" max="7447" width="10" customWidth="1"/>
    <col min="7448" max="7448" width="35" customWidth="1"/>
    <col min="7449" max="7449" width="11.5" customWidth="1"/>
    <col min="7450" max="7680" width="9.125" customWidth="1"/>
    <col min="7681" max="7681" width="10.125" customWidth="1"/>
    <col min="7682" max="7682" width="38.5" customWidth="1"/>
    <col min="7683" max="7692" width="13.75" customWidth="1"/>
    <col min="7693" max="7693" width="8.75" customWidth="1"/>
    <col min="7694" max="7694" width="53.75" customWidth="1"/>
    <col min="7695" max="7702" width="12.875" customWidth="1"/>
    <col min="7703" max="7703" width="10" customWidth="1"/>
    <col min="7704" max="7704" width="35" customWidth="1"/>
    <col min="7705" max="7705" width="11.5" customWidth="1"/>
    <col min="7706" max="7936" width="9.125" customWidth="1"/>
    <col min="7937" max="7937" width="10.125" customWidth="1"/>
    <col min="7938" max="7938" width="38.5" customWidth="1"/>
    <col min="7939" max="7948" width="13.75" customWidth="1"/>
    <col min="7949" max="7949" width="8.75" customWidth="1"/>
    <col min="7950" max="7950" width="53.75" customWidth="1"/>
    <col min="7951" max="7958" width="12.875" customWidth="1"/>
    <col min="7959" max="7959" width="10" customWidth="1"/>
    <col min="7960" max="7960" width="35" customWidth="1"/>
    <col min="7961" max="7961" width="11.5" customWidth="1"/>
    <col min="7962" max="8192" width="9.125" customWidth="1"/>
    <col min="8193" max="8193" width="10.125" customWidth="1"/>
    <col min="8194" max="8194" width="38.5" customWidth="1"/>
    <col min="8195" max="8204" width="13.75" customWidth="1"/>
    <col min="8205" max="8205" width="8.75" customWidth="1"/>
    <col min="8206" max="8206" width="53.75" customWidth="1"/>
    <col min="8207" max="8214" width="12.875" customWidth="1"/>
    <col min="8215" max="8215" width="10" customWidth="1"/>
    <col min="8216" max="8216" width="35" customWidth="1"/>
    <col min="8217" max="8217" width="11.5" customWidth="1"/>
    <col min="8218" max="8448" width="9.125" customWidth="1"/>
    <col min="8449" max="8449" width="10.125" customWidth="1"/>
    <col min="8450" max="8450" width="38.5" customWidth="1"/>
    <col min="8451" max="8460" width="13.75" customWidth="1"/>
    <col min="8461" max="8461" width="8.75" customWidth="1"/>
    <col min="8462" max="8462" width="53.75" customWidth="1"/>
    <col min="8463" max="8470" width="12.875" customWidth="1"/>
    <col min="8471" max="8471" width="10" customWidth="1"/>
    <col min="8472" max="8472" width="35" customWidth="1"/>
    <col min="8473" max="8473" width="11.5" customWidth="1"/>
    <col min="8474" max="8704" width="9.125" customWidth="1"/>
    <col min="8705" max="8705" width="10.125" customWidth="1"/>
    <col min="8706" max="8706" width="38.5" customWidth="1"/>
    <col min="8707" max="8716" width="13.75" customWidth="1"/>
    <col min="8717" max="8717" width="8.75" customWidth="1"/>
    <col min="8718" max="8718" width="53.75" customWidth="1"/>
    <col min="8719" max="8726" width="12.875" customWidth="1"/>
    <col min="8727" max="8727" width="10" customWidth="1"/>
    <col min="8728" max="8728" width="35" customWidth="1"/>
    <col min="8729" max="8729" width="11.5" customWidth="1"/>
    <col min="8730" max="8960" width="9.125" customWidth="1"/>
    <col min="8961" max="8961" width="10.125" customWidth="1"/>
    <col min="8962" max="8962" width="38.5" customWidth="1"/>
    <col min="8963" max="8972" width="13.75" customWidth="1"/>
    <col min="8973" max="8973" width="8.75" customWidth="1"/>
    <col min="8974" max="8974" width="53.75" customWidth="1"/>
    <col min="8975" max="8982" width="12.875" customWidth="1"/>
    <col min="8983" max="8983" width="10" customWidth="1"/>
    <col min="8984" max="8984" width="35" customWidth="1"/>
    <col min="8985" max="8985" width="11.5" customWidth="1"/>
    <col min="8986" max="9216" width="9.125" customWidth="1"/>
    <col min="9217" max="9217" width="10.125" customWidth="1"/>
    <col min="9218" max="9218" width="38.5" customWidth="1"/>
    <col min="9219" max="9228" width="13.75" customWidth="1"/>
    <col min="9229" max="9229" width="8.75" customWidth="1"/>
    <col min="9230" max="9230" width="53.75" customWidth="1"/>
    <col min="9231" max="9238" width="12.875" customWidth="1"/>
    <col min="9239" max="9239" width="10" customWidth="1"/>
    <col min="9240" max="9240" width="35" customWidth="1"/>
    <col min="9241" max="9241" width="11.5" customWidth="1"/>
    <col min="9242" max="9472" width="9.125" customWidth="1"/>
    <col min="9473" max="9473" width="10.125" customWidth="1"/>
    <col min="9474" max="9474" width="38.5" customWidth="1"/>
    <col min="9475" max="9484" width="13.75" customWidth="1"/>
    <col min="9485" max="9485" width="8.75" customWidth="1"/>
    <col min="9486" max="9486" width="53.75" customWidth="1"/>
    <col min="9487" max="9494" width="12.875" customWidth="1"/>
    <col min="9495" max="9495" width="10" customWidth="1"/>
    <col min="9496" max="9496" width="35" customWidth="1"/>
    <col min="9497" max="9497" width="11.5" customWidth="1"/>
    <col min="9498" max="9728" width="9.125" customWidth="1"/>
    <col min="9729" max="9729" width="10.125" customWidth="1"/>
    <col min="9730" max="9730" width="38.5" customWidth="1"/>
    <col min="9731" max="9740" width="13.75" customWidth="1"/>
    <col min="9741" max="9741" width="8.75" customWidth="1"/>
    <col min="9742" max="9742" width="53.75" customWidth="1"/>
    <col min="9743" max="9750" width="12.875" customWidth="1"/>
    <col min="9751" max="9751" width="10" customWidth="1"/>
    <col min="9752" max="9752" width="35" customWidth="1"/>
    <col min="9753" max="9753" width="11.5" customWidth="1"/>
    <col min="9754" max="9984" width="9.125" customWidth="1"/>
    <col min="9985" max="9985" width="10.125" customWidth="1"/>
    <col min="9986" max="9986" width="38.5" customWidth="1"/>
    <col min="9987" max="9996" width="13.75" customWidth="1"/>
    <col min="9997" max="9997" width="8.75" customWidth="1"/>
    <col min="9998" max="9998" width="53.75" customWidth="1"/>
    <col min="9999" max="10006" width="12.875" customWidth="1"/>
    <col min="10007" max="10007" width="10" customWidth="1"/>
    <col min="10008" max="10008" width="35" customWidth="1"/>
    <col min="10009" max="10009" width="11.5" customWidth="1"/>
    <col min="10010" max="10240" width="9.125" customWidth="1"/>
    <col min="10241" max="10241" width="10.125" customWidth="1"/>
    <col min="10242" max="10242" width="38.5" customWidth="1"/>
    <col min="10243" max="10252" width="13.75" customWidth="1"/>
    <col min="10253" max="10253" width="8.75" customWidth="1"/>
    <col min="10254" max="10254" width="53.75" customWidth="1"/>
    <col min="10255" max="10262" width="12.875" customWidth="1"/>
    <col min="10263" max="10263" width="10" customWidth="1"/>
    <col min="10264" max="10264" width="35" customWidth="1"/>
    <col min="10265" max="10265" width="11.5" customWidth="1"/>
    <col min="10266" max="10496" width="9.125" customWidth="1"/>
    <col min="10497" max="10497" width="10.125" customWidth="1"/>
    <col min="10498" max="10498" width="38.5" customWidth="1"/>
    <col min="10499" max="10508" width="13.75" customWidth="1"/>
    <col min="10509" max="10509" width="8.75" customWidth="1"/>
    <col min="10510" max="10510" width="53.75" customWidth="1"/>
    <col min="10511" max="10518" width="12.875" customWidth="1"/>
    <col min="10519" max="10519" width="10" customWidth="1"/>
    <col min="10520" max="10520" width="35" customWidth="1"/>
    <col min="10521" max="10521" width="11.5" customWidth="1"/>
    <col min="10522" max="10752" width="9.125" customWidth="1"/>
    <col min="10753" max="10753" width="10.125" customWidth="1"/>
    <col min="10754" max="10754" width="38.5" customWidth="1"/>
    <col min="10755" max="10764" width="13.75" customWidth="1"/>
    <col min="10765" max="10765" width="8.75" customWidth="1"/>
    <col min="10766" max="10766" width="53.75" customWidth="1"/>
    <col min="10767" max="10774" width="12.875" customWidth="1"/>
    <col min="10775" max="10775" width="10" customWidth="1"/>
    <col min="10776" max="10776" width="35" customWidth="1"/>
    <col min="10777" max="10777" width="11.5" customWidth="1"/>
    <col min="10778" max="11008" width="9.125" customWidth="1"/>
    <col min="11009" max="11009" width="10.125" customWidth="1"/>
    <col min="11010" max="11010" width="38.5" customWidth="1"/>
    <col min="11011" max="11020" width="13.75" customWidth="1"/>
    <col min="11021" max="11021" width="8.75" customWidth="1"/>
    <col min="11022" max="11022" width="53.75" customWidth="1"/>
    <col min="11023" max="11030" width="12.875" customWidth="1"/>
    <col min="11031" max="11031" width="10" customWidth="1"/>
    <col min="11032" max="11032" width="35" customWidth="1"/>
    <col min="11033" max="11033" width="11.5" customWidth="1"/>
    <col min="11034" max="11264" width="9.125" customWidth="1"/>
    <col min="11265" max="11265" width="10.125" customWidth="1"/>
    <col min="11266" max="11266" width="38.5" customWidth="1"/>
    <col min="11267" max="11276" width="13.75" customWidth="1"/>
    <col min="11277" max="11277" width="8.75" customWidth="1"/>
    <col min="11278" max="11278" width="53.75" customWidth="1"/>
    <col min="11279" max="11286" width="12.875" customWidth="1"/>
    <col min="11287" max="11287" width="10" customWidth="1"/>
    <col min="11288" max="11288" width="35" customWidth="1"/>
    <col min="11289" max="11289" width="11.5" customWidth="1"/>
    <col min="11290" max="11520" width="9.125" customWidth="1"/>
    <col min="11521" max="11521" width="10.125" customWidth="1"/>
    <col min="11522" max="11522" width="38.5" customWidth="1"/>
    <col min="11523" max="11532" width="13.75" customWidth="1"/>
    <col min="11533" max="11533" width="8.75" customWidth="1"/>
    <col min="11534" max="11534" width="53.75" customWidth="1"/>
    <col min="11535" max="11542" width="12.875" customWidth="1"/>
    <col min="11543" max="11543" width="10" customWidth="1"/>
    <col min="11544" max="11544" width="35" customWidth="1"/>
    <col min="11545" max="11545" width="11.5" customWidth="1"/>
    <col min="11546" max="11776" width="9.125" customWidth="1"/>
    <col min="11777" max="11777" width="10.125" customWidth="1"/>
    <col min="11778" max="11778" width="38.5" customWidth="1"/>
    <col min="11779" max="11788" width="13.75" customWidth="1"/>
    <col min="11789" max="11789" width="8.75" customWidth="1"/>
    <col min="11790" max="11790" width="53.75" customWidth="1"/>
    <col min="11791" max="11798" width="12.875" customWidth="1"/>
    <col min="11799" max="11799" width="10" customWidth="1"/>
    <col min="11800" max="11800" width="35" customWidth="1"/>
    <col min="11801" max="11801" width="11.5" customWidth="1"/>
    <col min="11802" max="12032" width="9.125" customWidth="1"/>
    <col min="12033" max="12033" width="10.125" customWidth="1"/>
    <col min="12034" max="12034" width="38.5" customWidth="1"/>
    <col min="12035" max="12044" width="13.75" customWidth="1"/>
    <col min="12045" max="12045" width="8.75" customWidth="1"/>
    <col min="12046" max="12046" width="53.75" customWidth="1"/>
    <col min="12047" max="12054" width="12.875" customWidth="1"/>
    <col min="12055" max="12055" width="10" customWidth="1"/>
    <col min="12056" max="12056" width="35" customWidth="1"/>
    <col min="12057" max="12057" width="11.5" customWidth="1"/>
    <col min="12058" max="12288" width="9.125" customWidth="1"/>
    <col min="12289" max="12289" width="10.125" customWidth="1"/>
    <col min="12290" max="12290" width="38.5" customWidth="1"/>
    <col min="12291" max="12300" width="13.75" customWidth="1"/>
    <col min="12301" max="12301" width="8.75" customWidth="1"/>
    <col min="12302" max="12302" width="53.75" customWidth="1"/>
    <col min="12303" max="12310" width="12.875" customWidth="1"/>
    <col min="12311" max="12311" width="10" customWidth="1"/>
    <col min="12312" max="12312" width="35" customWidth="1"/>
    <col min="12313" max="12313" width="11.5" customWidth="1"/>
    <col min="12314" max="12544" width="9.125" customWidth="1"/>
    <col min="12545" max="12545" width="10.125" customWidth="1"/>
    <col min="12546" max="12546" width="38.5" customWidth="1"/>
    <col min="12547" max="12556" width="13.75" customWidth="1"/>
    <col min="12557" max="12557" width="8.75" customWidth="1"/>
    <col min="12558" max="12558" width="53.75" customWidth="1"/>
    <col min="12559" max="12566" width="12.875" customWidth="1"/>
    <col min="12567" max="12567" width="10" customWidth="1"/>
    <col min="12568" max="12568" width="35" customWidth="1"/>
    <col min="12569" max="12569" width="11.5" customWidth="1"/>
    <col min="12570" max="12800" width="9.125" customWidth="1"/>
    <col min="12801" max="12801" width="10.125" customWidth="1"/>
    <col min="12802" max="12802" width="38.5" customWidth="1"/>
    <col min="12803" max="12812" width="13.75" customWidth="1"/>
    <col min="12813" max="12813" width="8.75" customWidth="1"/>
    <col min="12814" max="12814" width="53.75" customWidth="1"/>
    <col min="12815" max="12822" width="12.875" customWidth="1"/>
    <col min="12823" max="12823" width="10" customWidth="1"/>
    <col min="12824" max="12824" width="35" customWidth="1"/>
    <col min="12825" max="12825" width="11.5" customWidth="1"/>
    <col min="12826" max="13056" width="9.125" customWidth="1"/>
    <col min="13057" max="13057" width="10.125" customWidth="1"/>
    <col min="13058" max="13058" width="38.5" customWidth="1"/>
    <col min="13059" max="13068" width="13.75" customWidth="1"/>
    <col min="13069" max="13069" width="8.75" customWidth="1"/>
    <col min="13070" max="13070" width="53.75" customWidth="1"/>
    <col min="13071" max="13078" width="12.875" customWidth="1"/>
    <col min="13079" max="13079" width="10" customWidth="1"/>
    <col min="13080" max="13080" width="35" customWidth="1"/>
    <col min="13081" max="13081" width="11.5" customWidth="1"/>
    <col min="13082" max="13312" width="9.125" customWidth="1"/>
    <col min="13313" max="13313" width="10.125" customWidth="1"/>
    <col min="13314" max="13314" width="38.5" customWidth="1"/>
    <col min="13315" max="13324" width="13.75" customWidth="1"/>
    <col min="13325" max="13325" width="8.75" customWidth="1"/>
    <col min="13326" max="13326" width="53.75" customWidth="1"/>
    <col min="13327" max="13334" width="12.875" customWidth="1"/>
    <col min="13335" max="13335" width="10" customWidth="1"/>
    <col min="13336" max="13336" width="35" customWidth="1"/>
    <col min="13337" max="13337" width="11.5" customWidth="1"/>
    <col min="13338" max="13568" width="9.125" customWidth="1"/>
    <col min="13569" max="13569" width="10.125" customWidth="1"/>
    <col min="13570" max="13570" width="38.5" customWidth="1"/>
    <col min="13571" max="13580" width="13.75" customWidth="1"/>
    <col min="13581" max="13581" width="8.75" customWidth="1"/>
    <col min="13582" max="13582" width="53.75" customWidth="1"/>
    <col min="13583" max="13590" width="12.875" customWidth="1"/>
    <col min="13591" max="13591" width="10" customWidth="1"/>
    <col min="13592" max="13592" width="35" customWidth="1"/>
    <col min="13593" max="13593" width="11.5" customWidth="1"/>
    <col min="13594" max="13824" width="9.125" customWidth="1"/>
    <col min="13825" max="13825" width="10.125" customWidth="1"/>
    <col min="13826" max="13826" width="38.5" customWidth="1"/>
    <col min="13827" max="13836" width="13.75" customWidth="1"/>
    <col min="13837" max="13837" width="8.75" customWidth="1"/>
    <col min="13838" max="13838" width="53.75" customWidth="1"/>
    <col min="13839" max="13846" width="12.875" customWidth="1"/>
    <col min="13847" max="13847" width="10" customWidth="1"/>
    <col min="13848" max="13848" width="35" customWidth="1"/>
    <col min="13849" max="13849" width="11.5" customWidth="1"/>
    <col min="13850" max="14080" width="9.125" customWidth="1"/>
    <col min="14081" max="14081" width="10.125" customWidth="1"/>
    <col min="14082" max="14082" width="38.5" customWidth="1"/>
    <col min="14083" max="14092" width="13.75" customWidth="1"/>
    <col min="14093" max="14093" width="8.75" customWidth="1"/>
    <col min="14094" max="14094" width="53.75" customWidth="1"/>
    <col min="14095" max="14102" width="12.875" customWidth="1"/>
    <col min="14103" max="14103" width="10" customWidth="1"/>
    <col min="14104" max="14104" width="35" customWidth="1"/>
    <col min="14105" max="14105" width="11.5" customWidth="1"/>
    <col min="14106" max="14336" width="9.125" customWidth="1"/>
    <col min="14337" max="14337" width="10.125" customWidth="1"/>
    <col min="14338" max="14338" width="38.5" customWidth="1"/>
    <col min="14339" max="14348" width="13.75" customWidth="1"/>
    <col min="14349" max="14349" width="8.75" customWidth="1"/>
    <col min="14350" max="14350" width="53.75" customWidth="1"/>
    <col min="14351" max="14358" width="12.875" customWidth="1"/>
    <col min="14359" max="14359" width="10" customWidth="1"/>
    <col min="14360" max="14360" width="35" customWidth="1"/>
    <col min="14361" max="14361" width="11.5" customWidth="1"/>
    <col min="14362" max="14592" width="9.125" customWidth="1"/>
    <col min="14593" max="14593" width="10.125" customWidth="1"/>
    <col min="14594" max="14594" width="38.5" customWidth="1"/>
    <col min="14595" max="14604" width="13.75" customWidth="1"/>
    <col min="14605" max="14605" width="8.75" customWidth="1"/>
    <col min="14606" max="14606" width="53.75" customWidth="1"/>
    <col min="14607" max="14614" width="12.875" customWidth="1"/>
    <col min="14615" max="14615" width="10" customWidth="1"/>
    <col min="14616" max="14616" width="35" customWidth="1"/>
    <col min="14617" max="14617" width="11.5" customWidth="1"/>
    <col min="14618" max="14848" width="9.125" customWidth="1"/>
    <col min="14849" max="14849" width="10.125" customWidth="1"/>
    <col min="14850" max="14850" width="38.5" customWidth="1"/>
    <col min="14851" max="14860" width="13.75" customWidth="1"/>
    <col min="14861" max="14861" width="8.75" customWidth="1"/>
    <col min="14862" max="14862" width="53.75" customWidth="1"/>
    <col min="14863" max="14870" width="12.875" customWidth="1"/>
    <col min="14871" max="14871" width="10" customWidth="1"/>
    <col min="14872" max="14872" width="35" customWidth="1"/>
    <col min="14873" max="14873" width="11.5" customWidth="1"/>
    <col min="14874" max="15104" width="9.125" customWidth="1"/>
    <col min="15105" max="15105" width="10.125" customWidth="1"/>
    <col min="15106" max="15106" width="38.5" customWidth="1"/>
    <col min="15107" max="15116" width="13.75" customWidth="1"/>
    <col min="15117" max="15117" width="8.75" customWidth="1"/>
    <col min="15118" max="15118" width="53.75" customWidth="1"/>
    <col min="15119" max="15126" width="12.875" customWidth="1"/>
    <col min="15127" max="15127" width="10" customWidth="1"/>
    <col min="15128" max="15128" width="35" customWidth="1"/>
    <col min="15129" max="15129" width="11.5" customWidth="1"/>
    <col min="15130" max="15360" width="9.125" customWidth="1"/>
    <col min="15361" max="15361" width="10.125" customWidth="1"/>
    <col min="15362" max="15362" width="38.5" customWidth="1"/>
    <col min="15363" max="15372" width="13.75" customWidth="1"/>
    <col min="15373" max="15373" width="8.75" customWidth="1"/>
    <col min="15374" max="15374" width="53.75" customWidth="1"/>
    <col min="15375" max="15382" width="12.875" customWidth="1"/>
    <col min="15383" max="15383" width="10" customWidth="1"/>
    <col min="15384" max="15384" width="35" customWidth="1"/>
    <col min="15385" max="15385" width="11.5" customWidth="1"/>
    <col min="15386" max="15616" width="9.125" customWidth="1"/>
    <col min="15617" max="15617" width="10.125" customWidth="1"/>
    <col min="15618" max="15618" width="38.5" customWidth="1"/>
    <col min="15619" max="15628" width="13.75" customWidth="1"/>
    <col min="15629" max="15629" width="8.75" customWidth="1"/>
    <col min="15630" max="15630" width="53.75" customWidth="1"/>
    <col min="15631" max="15638" width="12.875" customWidth="1"/>
    <col min="15639" max="15639" width="10" customWidth="1"/>
    <col min="15640" max="15640" width="35" customWidth="1"/>
    <col min="15641" max="15641" width="11.5" customWidth="1"/>
    <col min="15642" max="15872" width="9.125" customWidth="1"/>
    <col min="15873" max="15873" width="10.125" customWidth="1"/>
    <col min="15874" max="15874" width="38.5" customWidth="1"/>
    <col min="15875" max="15884" width="13.75" customWidth="1"/>
    <col min="15885" max="15885" width="8.75" customWidth="1"/>
    <col min="15886" max="15886" width="53.75" customWidth="1"/>
    <col min="15887" max="15894" width="12.875" customWidth="1"/>
    <col min="15895" max="15895" width="10" customWidth="1"/>
    <col min="15896" max="15896" width="35" customWidth="1"/>
    <col min="15897" max="15897" width="11.5" customWidth="1"/>
    <col min="15898" max="16128" width="9.125" customWidth="1"/>
    <col min="16129" max="16129" width="10.125" customWidth="1"/>
    <col min="16130" max="16130" width="38.5" customWidth="1"/>
    <col min="16131" max="16140" width="13.75" customWidth="1"/>
    <col min="16141" max="16141" width="8.75" customWidth="1"/>
    <col min="16142" max="16142" width="53.75" customWidth="1"/>
    <col min="16143" max="16150" width="12.875" customWidth="1"/>
    <col min="16151" max="16151" width="10" customWidth="1"/>
    <col min="16152" max="16152" width="35" customWidth="1"/>
    <col min="16153" max="16153" width="11.5" customWidth="1"/>
    <col min="16154" max="16384" width="9.125" customWidth="1"/>
  </cols>
  <sheetData>
    <row r="1" ht="33.95" customHeight="1" spans="1:25">
      <c r="A1" s="40" t="s">
        <v>1996</v>
      </c>
      <c r="B1" s="40"/>
      <c r="C1" s="40"/>
      <c r="D1" s="40"/>
      <c r="E1" s="40"/>
      <c r="F1" s="40"/>
      <c r="G1" s="40"/>
      <c r="H1" s="40"/>
      <c r="I1" s="40"/>
      <c r="J1" s="40"/>
      <c r="K1" s="40"/>
      <c r="L1" s="40"/>
      <c r="M1" s="40"/>
      <c r="N1" s="40"/>
      <c r="O1" s="40"/>
      <c r="P1" s="40"/>
      <c r="Q1" s="40"/>
      <c r="R1" s="40"/>
      <c r="S1" s="40"/>
      <c r="T1" s="40"/>
      <c r="U1" s="40"/>
      <c r="V1" s="40"/>
      <c r="W1" s="40"/>
      <c r="X1" s="40"/>
      <c r="Y1" s="40"/>
    </row>
    <row r="2" ht="17.1" customHeight="1" spans="1:25">
      <c r="A2" s="41" t="s">
        <v>1997</v>
      </c>
      <c r="B2" s="41"/>
      <c r="C2" s="41"/>
      <c r="D2" s="41"/>
      <c r="E2" s="41"/>
      <c r="F2" s="41"/>
      <c r="G2" s="41"/>
      <c r="H2" s="41"/>
      <c r="I2" s="41"/>
      <c r="J2" s="41"/>
      <c r="K2" s="41"/>
      <c r="L2" s="41"/>
      <c r="M2" s="41"/>
      <c r="N2" s="41"/>
      <c r="O2" s="41"/>
      <c r="P2" s="41"/>
      <c r="Q2" s="41"/>
      <c r="R2" s="41"/>
      <c r="S2" s="41"/>
      <c r="T2" s="41"/>
      <c r="U2" s="41"/>
      <c r="V2" s="41"/>
      <c r="W2" s="41"/>
      <c r="X2" s="41"/>
      <c r="Y2" s="41"/>
    </row>
    <row r="3" ht="16.5" customHeight="1" spans="1:25">
      <c r="A3" s="42" t="s">
        <v>778</v>
      </c>
      <c r="B3" s="42"/>
      <c r="C3" s="42"/>
      <c r="D3" s="42"/>
      <c r="E3" s="42"/>
      <c r="F3" s="42"/>
      <c r="G3" s="42"/>
      <c r="H3" s="42"/>
      <c r="I3" s="42"/>
      <c r="J3" s="42"/>
      <c r="K3" s="42"/>
      <c r="L3" s="42"/>
      <c r="M3" s="42"/>
      <c r="N3" s="42"/>
      <c r="O3" s="42"/>
      <c r="P3" s="42"/>
      <c r="Q3" s="42"/>
      <c r="R3" s="42"/>
      <c r="S3" s="42"/>
      <c r="T3" s="42"/>
      <c r="U3" s="42"/>
      <c r="V3" s="42"/>
      <c r="W3" s="42"/>
      <c r="X3" s="42"/>
      <c r="Y3" s="42"/>
    </row>
    <row r="4" ht="17.1" customHeight="1" spans="1:25">
      <c r="A4" s="43" t="s">
        <v>3</v>
      </c>
      <c r="B4" s="4" t="s">
        <v>1998</v>
      </c>
      <c r="C4" s="4" t="s">
        <v>5</v>
      </c>
      <c r="D4" s="4" t="s">
        <v>1983</v>
      </c>
      <c r="E4" s="4" t="s">
        <v>1878</v>
      </c>
      <c r="F4" s="4" t="s">
        <v>1999</v>
      </c>
      <c r="G4" s="4" t="s">
        <v>1951</v>
      </c>
      <c r="H4" s="4" t="s">
        <v>1965</v>
      </c>
      <c r="I4" s="4" t="s">
        <v>1932</v>
      </c>
      <c r="J4" s="4" t="s">
        <v>2000</v>
      </c>
      <c r="K4" s="4" t="s">
        <v>2001</v>
      </c>
      <c r="L4" s="4" t="s">
        <v>2002</v>
      </c>
      <c r="M4" s="43" t="s">
        <v>3</v>
      </c>
      <c r="N4" s="4" t="s">
        <v>1998</v>
      </c>
      <c r="O4" s="4" t="s">
        <v>5</v>
      </c>
      <c r="P4" s="4" t="s">
        <v>2003</v>
      </c>
      <c r="Q4" s="4" t="s">
        <v>2004</v>
      </c>
      <c r="R4" s="4" t="s">
        <v>1952</v>
      </c>
      <c r="S4" s="4" t="s">
        <v>1966</v>
      </c>
      <c r="T4" s="4" t="s">
        <v>2005</v>
      </c>
      <c r="U4" s="4" t="s">
        <v>2006</v>
      </c>
      <c r="V4" s="4" t="s">
        <v>1987</v>
      </c>
      <c r="W4" s="43" t="s">
        <v>3</v>
      </c>
      <c r="X4" s="4" t="s">
        <v>2007</v>
      </c>
      <c r="Y4" s="4" t="s">
        <v>1989</v>
      </c>
    </row>
    <row r="5" ht="21.75" customHeight="1" spans="1:25">
      <c r="A5" s="10"/>
      <c r="B5" s="44"/>
      <c r="C5" s="44"/>
      <c r="D5" s="44"/>
      <c r="E5" s="44"/>
      <c r="F5" s="44"/>
      <c r="G5" s="7"/>
      <c r="H5" s="7"/>
      <c r="I5" s="44"/>
      <c r="J5" s="44"/>
      <c r="K5" s="44"/>
      <c r="L5" s="44"/>
      <c r="M5" s="10"/>
      <c r="N5" s="44"/>
      <c r="O5" s="44"/>
      <c r="P5" s="44"/>
      <c r="Q5" s="44"/>
      <c r="R5" s="44"/>
      <c r="S5" s="44"/>
      <c r="T5" s="44"/>
      <c r="U5" s="44"/>
      <c r="V5" s="44"/>
      <c r="W5" s="10"/>
      <c r="X5" s="44"/>
      <c r="Y5" s="44"/>
    </row>
    <row r="6" ht="17.1" customHeight="1" spans="1:25">
      <c r="A6" s="45">
        <v>10301</v>
      </c>
      <c r="B6" s="44" t="s">
        <v>2008</v>
      </c>
      <c r="C6" s="11">
        <f t="shared" ref="C6:L6" si="0">SUM(C7,C14,C22,C26,C33,C38,C43,C53,C69,C78,C85,C89,C98,C107,C114,C123,C131,C136,C142,C150,C154,C155,C163,C171,C179,C188,C195,C205,C206,C216)+SUM(C225,C229,C232,C238,C239,C240,C249,C264,C265)</f>
        <v>10191</v>
      </c>
      <c r="D6" s="11">
        <f t="shared" si="0"/>
        <v>25</v>
      </c>
      <c r="E6" s="11">
        <f t="shared" si="0"/>
        <v>154</v>
      </c>
      <c r="F6" s="46">
        <f t="shared" si="0"/>
        <v>0</v>
      </c>
      <c r="G6" s="12">
        <f t="shared" si="0"/>
        <v>0</v>
      </c>
      <c r="H6" s="11">
        <f t="shared" si="0"/>
        <v>0</v>
      </c>
      <c r="I6" s="18">
        <f t="shared" si="0"/>
        <v>0</v>
      </c>
      <c r="J6" s="53">
        <f t="shared" si="0"/>
        <v>0</v>
      </c>
      <c r="K6" s="11">
        <f t="shared" si="0"/>
        <v>6</v>
      </c>
      <c r="L6" s="11">
        <f t="shared" si="0"/>
        <v>0</v>
      </c>
      <c r="M6" s="55"/>
      <c r="N6" s="44" t="s">
        <v>2009</v>
      </c>
      <c r="O6" s="53">
        <f t="shared" ref="O6:V6" si="1">SUM(O7,O14,O22,O26,O33,O38,O43,O53,O69,O78,O85,O89,O98,O107,O114,O123,O131,O136,O142,O150,O154,O155,O163,O171,O179,O188,O195,O205,O206,O216)+SUM(O225,O229,O232,O238,O239,O240,O249,O264,O265)</f>
        <v>10344</v>
      </c>
      <c r="P6" s="53">
        <f t="shared" si="1"/>
        <v>0</v>
      </c>
      <c r="Q6" s="53">
        <f t="shared" si="1"/>
        <v>0</v>
      </c>
      <c r="R6" s="53">
        <f t="shared" si="1"/>
        <v>0</v>
      </c>
      <c r="S6" s="53">
        <f t="shared" si="1"/>
        <v>0</v>
      </c>
      <c r="T6" s="53">
        <f t="shared" si="1"/>
        <v>0</v>
      </c>
      <c r="U6" s="53">
        <f t="shared" si="1"/>
        <v>0</v>
      </c>
      <c r="V6" s="53">
        <f t="shared" si="1"/>
        <v>31</v>
      </c>
      <c r="W6" s="45">
        <v>10301</v>
      </c>
      <c r="X6" s="44" t="s">
        <v>2010</v>
      </c>
      <c r="Y6" s="11">
        <f>SUM(C6:K6)-SUM(O6:V6)</f>
        <v>1</v>
      </c>
    </row>
    <row r="7" ht="17.1" customHeight="1" spans="1:25">
      <c r="A7" s="45">
        <v>1030166</v>
      </c>
      <c r="B7" s="47" t="s">
        <v>2011</v>
      </c>
      <c r="C7" s="28">
        <v>0</v>
      </c>
      <c r="D7" s="29">
        <v>0</v>
      </c>
      <c r="E7" s="26">
        <v>0</v>
      </c>
      <c r="F7" s="48">
        <v>0</v>
      </c>
      <c r="G7" s="49">
        <v>0</v>
      </c>
      <c r="H7" s="50">
        <v>0</v>
      </c>
      <c r="I7" s="26">
        <v>0</v>
      </c>
      <c r="J7" s="48">
        <v>0</v>
      </c>
      <c r="K7" s="56">
        <v>0</v>
      </c>
      <c r="L7" s="28">
        <v>0</v>
      </c>
      <c r="M7" s="57">
        <v>20610</v>
      </c>
      <c r="N7" s="47" t="s">
        <v>2012</v>
      </c>
      <c r="O7" s="11">
        <f t="shared" ref="O7:V7" si="2">SUM(O8:O13)</f>
        <v>0</v>
      </c>
      <c r="P7" s="53">
        <f t="shared" si="2"/>
        <v>0</v>
      </c>
      <c r="Q7" s="53">
        <f t="shared" si="2"/>
        <v>0</v>
      </c>
      <c r="R7" s="11">
        <f t="shared" si="2"/>
        <v>0</v>
      </c>
      <c r="S7" s="11">
        <f t="shared" si="2"/>
        <v>0</v>
      </c>
      <c r="T7" s="53">
        <f t="shared" si="2"/>
        <v>0</v>
      </c>
      <c r="U7" s="53">
        <f t="shared" si="2"/>
        <v>0</v>
      </c>
      <c r="V7" s="11">
        <f t="shared" si="2"/>
        <v>0</v>
      </c>
      <c r="W7" s="45">
        <v>1030166</v>
      </c>
      <c r="X7" s="47" t="s">
        <v>2013</v>
      </c>
      <c r="Y7" s="11">
        <f>SUM(C7:K7)-SUM(O7:V7)</f>
        <v>0</v>
      </c>
    </row>
    <row r="8" ht="17.1" customHeight="1" spans="1:25">
      <c r="A8" s="45"/>
      <c r="B8" s="47"/>
      <c r="C8" s="32"/>
      <c r="D8" s="32"/>
      <c r="E8" s="32"/>
      <c r="F8" s="32"/>
      <c r="G8" s="51"/>
      <c r="H8" s="51"/>
      <c r="I8" s="32"/>
      <c r="J8" s="32"/>
      <c r="K8" s="32"/>
      <c r="L8" s="58"/>
      <c r="M8" s="55">
        <v>2061001</v>
      </c>
      <c r="N8" s="45" t="s">
        <v>2014</v>
      </c>
      <c r="O8" s="30">
        <v>0</v>
      </c>
      <c r="P8" s="48">
        <v>0</v>
      </c>
      <c r="Q8" s="48">
        <v>0</v>
      </c>
      <c r="R8" s="60">
        <v>0</v>
      </c>
      <c r="S8" s="48">
        <v>0</v>
      </c>
      <c r="T8" s="48">
        <v>0</v>
      </c>
      <c r="U8" s="48">
        <v>0</v>
      </c>
      <c r="V8" s="28">
        <v>0</v>
      </c>
      <c r="W8" s="45"/>
      <c r="X8" s="47"/>
      <c r="Y8" s="32"/>
    </row>
    <row r="9" ht="17.1" customHeight="1" spans="1:25">
      <c r="A9" s="45"/>
      <c r="B9" s="47"/>
      <c r="C9" s="32"/>
      <c r="D9" s="32"/>
      <c r="E9" s="32"/>
      <c r="F9" s="32"/>
      <c r="G9" s="51"/>
      <c r="H9" s="51"/>
      <c r="I9" s="32"/>
      <c r="J9" s="32"/>
      <c r="K9" s="32"/>
      <c r="L9" s="51"/>
      <c r="M9" s="55">
        <v>2061002</v>
      </c>
      <c r="N9" s="23" t="s">
        <v>2015</v>
      </c>
      <c r="O9" s="28">
        <v>0</v>
      </c>
      <c r="P9" s="59">
        <v>0</v>
      </c>
      <c r="Q9" s="48">
        <v>0</v>
      </c>
      <c r="R9" s="60">
        <v>0</v>
      </c>
      <c r="S9" s="48">
        <v>0</v>
      </c>
      <c r="T9" s="48">
        <v>0</v>
      </c>
      <c r="U9" s="48">
        <v>0</v>
      </c>
      <c r="V9" s="28">
        <v>0</v>
      </c>
      <c r="W9" s="45"/>
      <c r="X9" s="47"/>
      <c r="Y9" s="32"/>
    </row>
    <row r="10" ht="17.1" customHeight="1" spans="1:25">
      <c r="A10" s="45"/>
      <c r="B10" s="47"/>
      <c r="C10" s="32"/>
      <c r="D10" s="32"/>
      <c r="E10" s="32"/>
      <c r="F10" s="32"/>
      <c r="G10" s="51"/>
      <c r="H10" s="51"/>
      <c r="I10" s="32"/>
      <c r="J10" s="32"/>
      <c r="K10" s="32"/>
      <c r="L10" s="51"/>
      <c r="M10" s="55">
        <v>2061003</v>
      </c>
      <c r="N10" s="45" t="s">
        <v>2016</v>
      </c>
      <c r="O10" s="49">
        <v>0</v>
      </c>
      <c r="P10" s="48">
        <v>0</v>
      </c>
      <c r="Q10" s="48">
        <v>0</v>
      </c>
      <c r="R10" s="60">
        <v>0</v>
      </c>
      <c r="S10" s="48">
        <v>0</v>
      </c>
      <c r="T10" s="48">
        <v>0</v>
      </c>
      <c r="U10" s="48">
        <v>0</v>
      </c>
      <c r="V10" s="28">
        <v>0</v>
      </c>
      <c r="W10" s="45"/>
      <c r="X10" s="47"/>
      <c r="Y10" s="32"/>
    </row>
    <row r="11" ht="17.1" customHeight="1" spans="1:25">
      <c r="A11" s="45"/>
      <c r="B11" s="47"/>
      <c r="C11" s="32"/>
      <c r="D11" s="32"/>
      <c r="E11" s="32"/>
      <c r="F11" s="32"/>
      <c r="G11" s="51"/>
      <c r="H11" s="51"/>
      <c r="I11" s="32"/>
      <c r="J11" s="32"/>
      <c r="K11" s="32"/>
      <c r="L11" s="51"/>
      <c r="M11" s="55">
        <v>2061004</v>
      </c>
      <c r="N11" s="45" t="s">
        <v>2017</v>
      </c>
      <c r="O11" s="28">
        <v>0</v>
      </c>
      <c r="P11" s="48">
        <v>0</v>
      </c>
      <c r="Q11" s="48">
        <v>0</v>
      </c>
      <c r="R11" s="60">
        <v>0</v>
      </c>
      <c r="S11" s="48">
        <v>0</v>
      </c>
      <c r="T11" s="48">
        <v>0</v>
      </c>
      <c r="U11" s="48">
        <v>0</v>
      </c>
      <c r="V11" s="28">
        <v>0</v>
      </c>
      <c r="W11" s="45"/>
      <c r="X11" s="47"/>
      <c r="Y11" s="32"/>
    </row>
    <row r="12" ht="17.1" customHeight="1" spans="1:25">
      <c r="A12" s="45"/>
      <c r="B12" s="47"/>
      <c r="C12" s="32"/>
      <c r="D12" s="32"/>
      <c r="E12" s="32"/>
      <c r="F12" s="32"/>
      <c r="G12" s="51"/>
      <c r="H12" s="51"/>
      <c r="I12" s="32"/>
      <c r="J12" s="32"/>
      <c r="K12" s="32"/>
      <c r="L12" s="51"/>
      <c r="M12" s="55">
        <v>2061005</v>
      </c>
      <c r="N12" s="45" t="s">
        <v>2018</v>
      </c>
      <c r="O12" s="28">
        <v>0</v>
      </c>
      <c r="P12" s="48">
        <v>0</v>
      </c>
      <c r="Q12" s="48">
        <v>0</v>
      </c>
      <c r="R12" s="60">
        <v>0</v>
      </c>
      <c r="S12" s="48">
        <v>0</v>
      </c>
      <c r="T12" s="48">
        <v>0</v>
      </c>
      <c r="U12" s="48">
        <v>0</v>
      </c>
      <c r="V12" s="28">
        <v>0</v>
      </c>
      <c r="W12" s="45"/>
      <c r="X12" s="47"/>
      <c r="Y12" s="32"/>
    </row>
    <row r="13" ht="17.1" customHeight="1" spans="1:25">
      <c r="A13" s="45"/>
      <c r="B13" s="47"/>
      <c r="C13" s="32"/>
      <c r="D13" s="32"/>
      <c r="E13" s="32"/>
      <c r="F13" s="32"/>
      <c r="G13" s="51"/>
      <c r="H13" s="51"/>
      <c r="I13" s="32"/>
      <c r="J13" s="32"/>
      <c r="K13" s="32"/>
      <c r="L13" s="51"/>
      <c r="M13" s="55">
        <v>2061099</v>
      </c>
      <c r="N13" s="45" t="s">
        <v>2019</v>
      </c>
      <c r="O13" s="60">
        <v>0</v>
      </c>
      <c r="P13" s="48">
        <v>0</v>
      </c>
      <c r="Q13" s="48">
        <v>0</v>
      </c>
      <c r="R13" s="60">
        <v>0</v>
      </c>
      <c r="S13" s="48">
        <v>0</v>
      </c>
      <c r="T13" s="48">
        <v>0</v>
      </c>
      <c r="U13" s="48">
        <v>0</v>
      </c>
      <c r="V13" s="60">
        <v>0</v>
      </c>
      <c r="W13" s="45"/>
      <c r="X13" s="47"/>
      <c r="Y13" s="32"/>
    </row>
    <row r="14" ht="17.1" customHeight="1" spans="1:25">
      <c r="A14" s="45">
        <v>1030129</v>
      </c>
      <c r="B14" s="47" t="s">
        <v>2020</v>
      </c>
      <c r="C14" s="28">
        <v>0</v>
      </c>
      <c r="D14" s="29">
        <v>0</v>
      </c>
      <c r="E14" s="26">
        <v>0</v>
      </c>
      <c r="F14" s="48">
        <v>0</v>
      </c>
      <c r="G14" s="28">
        <v>0</v>
      </c>
      <c r="H14" s="26">
        <v>0</v>
      </c>
      <c r="I14" s="26">
        <v>0</v>
      </c>
      <c r="J14" s="48">
        <v>0</v>
      </c>
      <c r="K14" s="28">
        <v>0</v>
      </c>
      <c r="L14" s="28">
        <v>0</v>
      </c>
      <c r="M14" s="55"/>
      <c r="N14" s="47" t="s">
        <v>2021</v>
      </c>
      <c r="O14" s="11">
        <f t="shared" ref="O14:V14" si="3">SUM(O15,O20,O21)</f>
        <v>0</v>
      </c>
      <c r="P14" s="53">
        <f t="shared" si="3"/>
        <v>0</v>
      </c>
      <c r="Q14" s="53">
        <f t="shared" si="3"/>
        <v>0</v>
      </c>
      <c r="R14" s="11">
        <f t="shared" si="3"/>
        <v>0</v>
      </c>
      <c r="S14" s="11">
        <f t="shared" si="3"/>
        <v>0</v>
      </c>
      <c r="T14" s="53">
        <f t="shared" si="3"/>
        <v>0</v>
      </c>
      <c r="U14" s="53">
        <f t="shared" si="3"/>
        <v>0</v>
      </c>
      <c r="V14" s="11">
        <f t="shared" si="3"/>
        <v>0</v>
      </c>
      <c r="W14" s="45">
        <v>1030129</v>
      </c>
      <c r="X14" s="47" t="s">
        <v>2022</v>
      </c>
      <c r="Y14" s="11">
        <f>SUM(C14:K14)-SUM(O14:V14)</f>
        <v>0</v>
      </c>
    </row>
    <row r="15" ht="17.1" customHeight="1" spans="1:25">
      <c r="A15" s="45"/>
      <c r="B15" s="47"/>
      <c r="C15" s="32"/>
      <c r="D15" s="32"/>
      <c r="E15" s="32"/>
      <c r="F15" s="32"/>
      <c r="G15" s="51"/>
      <c r="H15" s="51"/>
      <c r="I15" s="32"/>
      <c r="J15" s="32"/>
      <c r="K15" s="32"/>
      <c r="L15" s="51"/>
      <c r="M15" s="55">
        <v>20707</v>
      </c>
      <c r="N15" s="47" t="s">
        <v>2023</v>
      </c>
      <c r="O15" s="11">
        <f t="shared" ref="O15:V15" si="4">SUM(O16:O19)</f>
        <v>0</v>
      </c>
      <c r="P15" s="53">
        <f t="shared" si="4"/>
        <v>0</v>
      </c>
      <c r="Q15" s="53">
        <f t="shared" si="4"/>
        <v>0</v>
      </c>
      <c r="R15" s="11">
        <f t="shared" si="4"/>
        <v>0</v>
      </c>
      <c r="S15" s="11">
        <f t="shared" si="4"/>
        <v>0</v>
      </c>
      <c r="T15" s="53">
        <f t="shared" si="4"/>
        <v>0</v>
      </c>
      <c r="U15" s="53">
        <f t="shared" si="4"/>
        <v>0</v>
      </c>
      <c r="V15" s="11">
        <f t="shared" si="4"/>
        <v>0</v>
      </c>
      <c r="W15" s="45"/>
      <c r="X15" s="45"/>
      <c r="Y15" s="66"/>
    </row>
    <row r="16" ht="17.1" customHeight="1" spans="1:25">
      <c r="A16" s="45"/>
      <c r="B16" s="47"/>
      <c r="C16" s="32"/>
      <c r="D16" s="32"/>
      <c r="E16" s="32"/>
      <c r="F16" s="32"/>
      <c r="G16" s="51"/>
      <c r="H16" s="51"/>
      <c r="I16" s="32"/>
      <c r="J16" s="32"/>
      <c r="K16" s="32"/>
      <c r="L16" s="51"/>
      <c r="M16" s="55">
        <v>2070701</v>
      </c>
      <c r="N16" s="45" t="s">
        <v>2024</v>
      </c>
      <c r="O16" s="28">
        <v>0</v>
      </c>
      <c r="P16" s="48">
        <v>0</v>
      </c>
      <c r="Q16" s="48">
        <v>0</v>
      </c>
      <c r="R16" s="60">
        <v>0</v>
      </c>
      <c r="S16" s="48">
        <v>0</v>
      </c>
      <c r="T16" s="48">
        <v>0</v>
      </c>
      <c r="U16" s="48">
        <v>0</v>
      </c>
      <c r="V16" s="28">
        <v>0</v>
      </c>
      <c r="W16" s="45"/>
      <c r="X16" s="45"/>
      <c r="Y16" s="66"/>
    </row>
    <row r="17" ht="17.1" customHeight="1" spans="1:25">
      <c r="A17" s="45"/>
      <c r="B17" s="45"/>
      <c r="C17" s="32"/>
      <c r="D17" s="32"/>
      <c r="E17" s="32"/>
      <c r="F17" s="32"/>
      <c r="G17" s="51"/>
      <c r="H17" s="51"/>
      <c r="I17" s="32"/>
      <c r="J17" s="32"/>
      <c r="K17" s="32"/>
      <c r="L17" s="51"/>
      <c r="M17" s="55">
        <v>2070702</v>
      </c>
      <c r="N17" s="45" t="s">
        <v>2025</v>
      </c>
      <c r="O17" s="28">
        <v>0</v>
      </c>
      <c r="P17" s="48">
        <v>0</v>
      </c>
      <c r="Q17" s="48">
        <v>0</v>
      </c>
      <c r="R17" s="60">
        <v>0</v>
      </c>
      <c r="S17" s="63">
        <v>0</v>
      </c>
      <c r="T17" s="48">
        <v>0</v>
      </c>
      <c r="U17" s="48">
        <v>0</v>
      </c>
      <c r="V17" s="28">
        <v>0</v>
      </c>
      <c r="W17" s="45"/>
      <c r="X17" s="47"/>
      <c r="Y17" s="32"/>
    </row>
    <row r="18" ht="17.1" customHeight="1" spans="1:25">
      <c r="A18" s="45"/>
      <c r="B18" s="45"/>
      <c r="C18" s="32"/>
      <c r="D18" s="32"/>
      <c r="E18" s="32"/>
      <c r="F18" s="32"/>
      <c r="G18" s="51"/>
      <c r="H18" s="51"/>
      <c r="I18" s="32"/>
      <c r="J18" s="32"/>
      <c r="K18" s="32"/>
      <c r="L18" s="51"/>
      <c r="M18" s="55">
        <v>2070703</v>
      </c>
      <c r="N18" s="45" t="s">
        <v>2026</v>
      </c>
      <c r="O18" s="28">
        <v>0</v>
      </c>
      <c r="P18" s="48">
        <v>0</v>
      </c>
      <c r="Q18" s="48">
        <v>0</v>
      </c>
      <c r="R18" s="64">
        <v>0</v>
      </c>
      <c r="S18" s="48">
        <v>0</v>
      </c>
      <c r="T18" s="59">
        <v>0</v>
      </c>
      <c r="U18" s="48">
        <v>0</v>
      </c>
      <c r="V18" s="28">
        <v>0</v>
      </c>
      <c r="W18" s="45"/>
      <c r="X18" s="47"/>
      <c r="Y18" s="32"/>
    </row>
    <row r="19" ht="17.1" customHeight="1" spans="1:25">
      <c r="A19" s="45"/>
      <c r="B19" s="45"/>
      <c r="C19" s="32"/>
      <c r="D19" s="32"/>
      <c r="E19" s="32"/>
      <c r="F19" s="32"/>
      <c r="G19" s="51"/>
      <c r="H19" s="51"/>
      <c r="I19" s="32"/>
      <c r="J19" s="32"/>
      <c r="K19" s="32"/>
      <c r="L19" s="51"/>
      <c r="M19" s="55">
        <v>2070799</v>
      </c>
      <c r="N19" s="45" t="s">
        <v>2027</v>
      </c>
      <c r="O19" s="28">
        <v>0</v>
      </c>
      <c r="P19" s="48">
        <v>0</v>
      </c>
      <c r="Q19" s="48">
        <v>0</v>
      </c>
      <c r="R19" s="60">
        <v>0</v>
      </c>
      <c r="S19" s="65">
        <v>0</v>
      </c>
      <c r="T19" s="48">
        <v>0</v>
      </c>
      <c r="U19" s="48">
        <v>0</v>
      </c>
      <c r="V19" s="28">
        <v>0</v>
      </c>
      <c r="W19" s="45"/>
      <c r="X19" s="47"/>
      <c r="Y19" s="32"/>
    </row>
    <row r="20" ht="17.1" customHeight="1" spans="1:25">
      <c r="A20" s="45"/>
      <c r="B20" s="45"/>
      <c r="C20" s="32"/>
      <c r="D20" s="32"/>
      <c r="E20" s="32"/>
      <c r="F20" s="32"/>
      <c r="G20" s="51"/>
      <c r="H20" s="51"/>
      <c r="I20" s="32"/>
      <c r="J20" s="32"/>
      <c r="K20" s="32"/>
      <c r="L20" s="51"/>
      <c r="M20" s="55">
        <v>232020205</v>
      </c>
      <c r="N20" s="47" t="s">
        <v>2028</v>
      </c>
      <c r="O20" s="28">
        <v>0</v>
      </c>
      <c r="P20" s="48">
        <v>0</v>
      </c>
      <c r="Q20" s="48">
        <v>0</v>
      </c>
      <c r="R20" s="60">
        <v>0</v>
      </c>
      <c r="S20" s="48">
        <v>0</v>
      </c>
      <c r="T20" s="48">
        <v>0</v>
      </c>
      <c r="U20" s="48">
        <v>0</v>
      </c>
      <c r="V20" s="28">
        <v>0</v>
      </c>
      <c r="W20" s="45"/>
      <c r="X20" s="47"/>
      <c r="Y20" s="32"/>
    </row>
    <row r="21" ht="17.1" customHeight="1" spans="1:25">
      <c r="A21" s="45"/>
      <c r="B21" s="45"/>
      <c r="C21" s="32"/>
      <c r="D21" s="32"/>
      <c r="E21" s="32"/>
      <c r="F21" s="32"/>
      <c r="G21" s="51"/>
      <c r="H21" s="51"/>
      <c r="I21" s="32"/>
      <c r="J21" s="32"/>
      <c r="K21" s="32"/>
      <c r="L21" s="51"/>
      <c r="M21" s="55">
        <v>233020205</v>
      </c>
      <c r="N21" s="47" t="s">
        <v>2029</v>
      </c>
      <c r="O21" s="60">
        <v>0</v>
      </c>
      <c r="P21" s="48">
        <v>0</v>
      </c>
      <c r="Q21" s="48">
        <v>0</v>
      </c>
      <c r="R21" s="60">
        <v>0</v>
      </c>
      <c r="S21" s="48">
        <v>0</v>
      </c>
      <c r="T21" s="48">
        <v>0</v>
      </c>
      <c r="U21" s="48">
        <v>0</v>
      </c>
      <c r="V21" s="60">
        <v>0</v>
      </c>
      <c r="W21" s="45"/>
      <c r="X21" s="47"/>
      <c r="Y21" s="32"/>
    </row>
    <row r="22" ht="17.1" customHeight="1" spans="1:25">
      <c r="A22" s="45">
        <v>1030149</v>
      </c>
      <c r="B22" s="47" t="s">
        <v>2030</v>
      </c>
      <c r="C22" s="28">
        <v>0</v>
      </c>
      <c r="D22" s="29">
        <v>0</v>
      </c>
      <c r="E22" s="26">
        <v>1</v>
      </c>
      <c r="F22" s="48">
        <v>0</v>
      </c>
      <c r="G22" s="28">
        <v>0</v>
      </c>
      <c r="H22" s="26">
        <v>0</v>
      </c>
      <c r="I22" s="26">
        <v>0</v>
      </c>
      <c r="J22" s="48">
        <v>0</v>
      </c>
      <c r="K22" s="28">
        <v>0</v>
      </c>
      <c r="L22" s="61">
        <v>0</v>
      </c>
      <c r="M22" s="55">
        <v>20822</v>
      </c>
      <c r="N22" s="47" t="s">
        <v>2031</v>
      </c>
      <c r="O22" s="11">
        <f t="shared" ref="O22:V22" si="5">SUM(O23:O25)</f>
        <v>1</v>
      </c>
      <c r="P22" s="53">
        <f t="shared" si="5"/>
        <v>0</v>
      </c>
      <c r="Q22" s="53">
        <f t="shared" si="5"/>
        <v>0</v>
      </c>
      <c r="R22" s="11">
        <f t="shared" si="5"/>
        <v>0</v>
      </c>
      <c r="S22" s="11">
        <f t="shared" si="5"/>
        <v>0</v>
      </c>
      <c r="T22" s="53">
        <f t="shared" si="5"/>
        <v>0</v>
      </c>
      <c r="U22" s="53">
        <f t="shared" si="5"/>
        <v>0</v>
      </c>
      <c r="V22" s="11">
        <f t="shared" si="5"/>
        <v>0</v>
      </c>
      <c r="W22" s="45">
        <v>1030149</v>
      </c>
      <c r="X22" s="47" t="s">
        <v>2032</v>
      </c>
      <c r="Y22" s="11">
        <f>SUM(C22:K22)-SUM(O22:V22)</f>
        <v>0</v>
      </c>
    </row>
    <row r="23" ht="17.1" customHeight="1" spans="1:25">
      <c r="A23" s="45"/>
      <c r="B23" s="47"/>
      <c r="C23" s="32"/>
      <c r="D23" s="32"/>
      <c r="E23" s="32"/>
      <c r="F23" s="32"/>
      <c r="G23" s="51"/>
      <c r="H23" s="51"/>
      <c r="I23" s="32"/>
      <c r="J23" s="32"/>
      <c r="K23" s="32"/>
      <c r="L23" s="51"/>
      <c r="M23" s="55">
        <v>2082201</v>
      </c>
      <c r="N23" s="45" t="s">
        <v>2033</v>
      </c>
      <c r="O23" s="28">
        <v>1</v>
      </c>
      <c r="P23" s="48">
        <v>0</v>
      </c>
      <c r="Q23" s="48">
        <v>0</v>
      </c>
      <c r="R23" s="60">
        <v>0</v>
      </c>
      <c r="S23" s="48">
        <v>0</v>
      </c>
      <c r="T23" s="48">
        <v>0</v>
      </c>
      <c r="U23" s="48">
        <v>0</v>
      </c>
      <c r="V23" s="28">
        <v>0</v>
      </c>
      <c r="W23" s="45"/>
      <c r="X23" s="47"/>
      <c r="Y23" s="32"/>
    </row>
    <row r="24" ht="17.1" customHeight="1" spans="1:25">
      <c r="A24" s="45"/>
      <c r="B24" s="47"/>
      <c r="C24" s="32"/>
      <c r="D24" s="32"/>
      <c r="E24" s="32"/>
      <c r="F24" s="32"/>
      <c r="G24" s="51"/>
      <c r="H24" s="51"/>
      <c r="I24" s="32"/>
      <c r="J24" s="32"/>
      <c r="K24" s="32"/>
      <c r="L24" s="51"/>
      <c r="M24" s="55">
        <v>2082202</v>
      </c>
      <c r="N24" s="45" t="s">
        <v>2034</v>
      </c>
      <c r="O24" s="28">
        <v>0</v>
      </c>
      <c r="P24" s="48">
        <v>0</v>
      </c>
      <c r="Q24" s="48">
        <v>0</v>
      </c>
      <c r="R24" s="60">
        <v>0</v>
      </c>
      <c r="S24" s="48">
        <v>0</v>
      </c>
      <c r="T24" s="48">
        <v>0</v>
      </c>
      <c r="U24" s="48">
        <v>0</v>
      </c>
      <c r="V24" s="28">
        <v>0</v>
      </c>
      <c r="W24" s="45"/>
      <c r="X24" s="47"/>
      <c r="Y24" s="32"/>
    </row>
    <row r="25" ht="17.1" customHeight="1" spans="1:25">
      <c r="A25" s="45"/>
      <c r="B25" s="47"/>
      <c r="C25" s="32"/>
      <c r="D25" s="32"/>
      <c r="E25" s="32"/>
      <c r="F25" s="32"/>
      <c r="G25" s="51"/>
      <c r="H25" s="51"/>
      <c r="I25" s="32"/>
      <c r="J25" s="32"/>
      <c r="K25" s="32"/>
      <c r="L25" s="51"/>
      <c r="M25" s="55">
        <v>2082299</v>
      </c>
      <c r="N25" s="45" t="s">
        <v>2035</v>
      </c>
      <c r="O25" s="60">
        <v>0</v>
      </c>
      <c r="P25" s="48">
        <v>0</v>
      </c>
      <c r="Q25" s="48">
        <v>0</v>
      </c>
      <c r="R25" s="60">
        <v>0</v>
      </c>
      <c r="S25" s="48">
        <v>0</v>
      </c>
      <c r="T25" s="48">
        <v>0</v>
      </c>
      <c r="U25" s="48">
        <v>0</v>
      </c>
      <c r="V25" s="60">
        <v>0</v>
      </c>
      <c r="W25" s="45"/>
      <c r="X25" s="47"/>
      <c r="Y25" s="32"/>
    </row>
    <row r="26" ht="17.1" customHeight="1" spans="1:25">
      <c r="A26" s="45">
        <v>1030157</v>
      </c>
      <c r="B26" s="47" t="s">
        <v>2036</v>
      </c>
      <c r="C26" s="28">
        <v>0</v>
      </c>
      <c r="D26" s="29">
        <v>0</v>
      </c>
      <c r="E26" s="26">
        <v>0</v>
      </c>
      <c r="F26" s="48">
        <v>0</v>
      </c>
      <c r="G26" s="28">
        <v>0</v>
      </c>
      <c r="H26" s="26">
        <v>0</v>
      </c>
      <c r="I26" s="26">
        <v>0</v>
      </c>
      <c r="J26" s="48">
        <v>0</v>
      </c>
      <c r="K26" s="28">
        <v>0</v>
      </c>
      <c r="L26" s="28">
        <v>0</v>
      </c>
      <c r="M26" s="55"/>
      <c r="N26" s="47" t="s">
        <v>2037</v>
      </c>
      <c r="O26" s="11">
        <f t="shared" ref="O26:V26" si="6">SUM(O27,O31,O32)</f>
        <v>0</v>
      </c>
      <c r="P26" s="53">
        <f t="shared" si="6"/>
        <v>0</v>
      </c>
      <c r="Q26" s="53">
        <f t="shared" si="6"/>
        <v>0</v>
      </c>
      <c r="R26" s="11">
        <f t="shared" si="6"/>
        <v>0</v>
      </c>
      <c r="S26" s="11">
        <f t="shared" si="6"/>
        <v>0</v>
      </c>
      <c r="T26" s="53">
        <f t="shared" si="6"/>
        <v>0</v>
      </c>
      <c r="U26" s="53">
        <f t="shared" si="6"/>
        <v>0</v>
      </c>
      <c r="V26" s="11">
        <f t="shared" si="6"/>
        <v>0</v>
      </c>
      <c r="W26" s="45">
        <v>1030157</v>
      </c>
      <c r="X26" s="47" t="s">
        <v>2038</v>
      </c>
      <c r="Y26" s="11">
        <f>SUM(C26:K26)-SUM(O26:V26)</f>
        <v>0</v>
      </c>
    </row>
    <row r="27" ht="17.1" customHeight="1" spans="1:25">
      <c r="A27" s="45"/>
      <c r="B27" s="47"/>
      <c r="C27" s="32"/>
      <c r="D27" s="32"/>
      <c r="E27" s="32"/>
      <c r="F27" s="32"/>
      <c r="G27" s="51"/>
      <c r="H27" s="51"/>
      <c r="I27" s="32"/>
      <c r="J27" s="32"/>
      <c r="K27" s="32"/>
      <c r="L27" s="51"/>
      <c r="M27" s="55">
        <v>20823</v>
      </c>
      <c r="N27" s="47" t="s">
        <v>2039</v>
      </c>
      <c r="O27" s="11">
        <f t="shared" ref="O27:V27" si="7">SUM(O28:O30)</f>
        <v>0</v>
      </c>
      <c r="P27" s="53">
        <f t="shared" si="7"/>
        <v>0</v>
      </c>
      <c r="Q27" s="53">
        <f t="shared" si="7"/>
        <v>0</v>
      </c>
      <c r="R27" s="11">
        <f t="shared" si="7"/>
        <v>0</v>
      </c>
      <c r="S27" s="11">
        <f t="shared" si="7"/>
        <v>0</v>
      </c>
      <c r="T27" s="53">
        <f t="shared" si="7"/>
        <v>0</v>
      </c>
      <c r="U27" s="53">
        <f t="shared" si="7"/>
        <v>0</v>
      </c>
      <c r="V27" s="11">
        <f t="shared" si="7"/>
        <v>0</v>
      </c>
      <c r="W27" s="45"/>
      <c r="X27" s="47"/>
      <c r="Y27" s="32"/>
    </row>
    <row r="28" ht="17.1" customHeight="1" spans="1:25">
      <c r="A28" s="45"/>
      <c r="B28" s="47"/>
      <c r="C28" s="32"/>
      <c r="D28" s="32"/>
      <c r="E28" s="32"/>
      <c r="F28" s="32"/>
      <c r="G28" s="51"/>
      <c r="H28" s="51"/>
      <c r="I28" s="32"/>
      <c r="J28" s="32"/>
      <c r="K28" s="32"/>
      <c r="L28" s="51"/>
      <c r="M28" s="55">
        <v>2082301</v>
      </c>
      <c r="N28" s="45" t="s">
        <v>2040</v>
      </c>
      <c r="O28" s="28">
        <v>0</v>
      </c>
      <c r="P28" s="48">
        <v>0</v>
      </c>
      <c r="Q28" s="48">
        <v>0</v>
      </c>
      <c r="R28" s="60">
        <v>0</v>
      </c>
      <c r="S28" s="48">
        <v>0</v>
      </c>
      <c r="T28" s="48">
        <v>0</v>
      </c>
      <c r="U28" s="48">
        <v>0</v>
      </c>
      <c r="V28" s="28">
        <v>0</v>
      </c>
      <c r="W28" s="45"/>
      <c r="X28" s="47"/>
      <c r="Y28" s="32"/>
    </row>
    <row r="29" ht="17.1" customHeight="1" spans="1:25">
      <c r="A29" s="45"/>
      <c r="B29" s="47"/>
      <c r="C29" s="32"/>
      <c r="D29" s="32"/>
      <c r="E29" s="32"/>
      <c r="F29" s="32"/>
      <c r="G29" s="51"/>
      <c r="H29" s="51"/>
      <c r="I29" s="32"/>
      <c r="J29" s="32"/>
      <c r="K29" s="32"/>
      <c r="L29" s="51"/>
      <c r="M29" s="55">
        <v>2082302</v>
      </c>
      <c r="N29" s="45" t="s">
        <v>2041</v>
      </c>
      <c r="O29" s="28">
        <v>0</v>
      </c>
      <c r="P29" s="48">
        <v>0</v>
      </c>
      <c r="Q29" s="48">
        <v>0</v>
      </c>
      <c r="R29" s="60">
        <v>0</v>
      </c>
      <c r="S29" s="48">
        <v>0</v>
      </c>
      <c r="T29" s="48">
        <v>0</v>
      </c>
      <c r="U29" s="48">
        <v>0</v>
      </c>
      <c r="V29" s="28">
        <v>0</v>
      </c>
      <c r="W29" s="45"/>
      <c r="X29" s="47"/>
      <c r="Y29" s="32"/>
    </row>
    <row r="30" ht="17.1" customHeight="1" spans="1:25">
      <c r="A30" s="45"/>
      <c r="B30" s="47"/>
      <c r="C30" s="32"/>
      <c r="D30" s="32"/>
      <c r="E30" s="32"/>
      <c r="F30" s="32"/>
      <c r="G30" s="51"/>
      <c r="H30" s="51"/>
      <c r="I30" s="32"/>
      <c r="J30" s="32"/>
      <c r="K30" s="32"/>
      <c r="L30" s="51"/>
      <c r="M30" s="55">
        <v>2082399</v>
      </c>
      <c r="N30" s="45" t="s">
        <v>2042</v>
      </c>
      <c r="O30" s="28">
        <v>0</v>
      </c>
      <c r="P30" s="48">
        <v>0</v>
      </c>
      <c r="Q30" s="48">
        <v>0</v>
      </c>
      <c r="R30" s="60">
        <v>0</v>
      </c>
      <c r="S30" s="48">
        <v>0</v>
      </c>
      <c r="T30" s="48">
        <v>0</v>
      </c>
      <c r="U30" s="48">
        <v>0</v>
      </c>
      <c r="V30" s="28">
        <v>0</v>
      </c>
      <c r="W30" s="45"/>
      <c r="X30" s="47"/>
      <c r="Y30" s="32"/>
    </row>
    <row r="31" ht="17.1" customHeight="1" spans="1:25">
      <c r="A31" s="45"/>
      <c r="B31" s="47"/>
      <c r="C31" s="32"/>
      <c r="D31" s="32"/>
      <c r="E31" s="32"/>
      <c r="F31" s="32"/>
      <c r="G31" s="51"/>
      <c r="H31" s="51"/>
      <c r="I31" s="32"/>
      <c r="J31" s="32"/>
      <c r="K31" s="32"/>
      <c r="L31" s="51"/>
      <c r="M31" s="55">
        <v>232020217</v>
      </c>
      <c r="N31" s="47" t="s">
        <v>2043</v>
      </c>
      <c r="O31" s="28">
        <v>0</v>
      </c>
      <c r="P31" s="48">
        <v>0</v>
      </c>
      <c r="Q31" s="48">
        <v>0</v>
      </c>
      <c r="R31" s="60">
        <v>0</v>
      </c>
      <c r="S31" s="48">
        <v>0</v>
      </c>
      <c r="T31" s="48">
        <v>0</v>
      </c>
      <c r="U31" s="48">
        <v>0</v>
      </c>
      <c r="V31" s="28">
        <v>0</v>
      </c>
      <c r="W31" s="45"/>
      <c r="X31" s="47"/>
      <c r="Y31" s="32"/>
    </row>
    <row r="32" ht="17.1" customHeight="1" spans="1:25">
      <c r="A32" s="45"/>
      <c r="B32" s="47"/>
      <c r="C32" s="32"/>
      <c r="D32" s="32"/>
      <c r="E32" s="32"/>
      <c r="F32" s="32"/>
      <c r="G32" s="51"/>
      <c r="H32" s="51"/>
      <c r="I32" s="32"/>
      <c r="J32" s="32"/>
      <c r="K32" s="32"/>
      <c r="L32" s="51"/>
      <c r="M32" s="55">
        <v>233020217</v>
      </c>
      <c r="N32" s="47" t="s">
        <v>2044</v>
      </c>
      <c r="O32" s="60">
        <v>0</v>
      </c>
      <c r="P32" s="48">
        <v>0</v>
      </c>
      <c r="Q32" s="48">
        <v>0</v>
      </c>
      <c r="R32" s="60">
        <v>0</v>
      </c>
      <c r="S32" s="48">
        <v>0</v>
      </c>
      <c r="T32" s="48">
        <v>0</v>
      </c>
      <c r="U32" s="48">
        <v>0</v>
      </c>
      <c r="V32" s="60">
        <v>0</v>
      </c>
      <c r="W32" s="45"/>
      <c r="X32" s="47"/>
      <c r="Y32" s="32"/>
    </row>
    <row r="33" ht="17.1" customHeight="1" spans="1:25">
      <c r="A33" s="45">
        <v>1030168</v>
      </c>
      <c r="B33" s="47" t="s">
        <v>2045</v>
      </c>
      <c r="C33" s="28">
        <v>0</v>
      </c>
      <c r="D33" s="29">
        <v>0</v>
      </c>
      <c r="E33" s="26">
        <v>0</v>
      </c>
      <c r="F33" s="48">
        <v>0</v>
      </c>
      <c r="G33" s="28">
        <v>0</v>
      </c>
      <c r="H33" s="26">
        <v>0</v>
      </c>
      <c r="I33" s="26">
        <v>0</v>
      </c>
      <c r="J33" s="48">
        <v>0</v>
      </c>
      <c r="K33" s="28">
        <v>0</v>
      </c>
      <c r="L33" s="61">
        <v>0</v>
      </c>
      <c r="M33" s="55">
        <v>21160</v>
      </c>
      <c r="N33" s="47" t="s">
        <v>2046</v>
      </c>
      <c r="O33" s="11">
        <f t="shared" ref="O33:V33" si="8">SUM(O34:O37)</f>
        <v>0</v>
      </c>
      <c r="P33" s="53">
        <f t="shared" si="8"/>
        <v>0</v>
      </c>
      <c r="Q33" s="53">
        <f t="shared" si="8"/>
        <v>0</v>
      </c>
      <c r="R33" s="11">
        <f t="shared" si="8"/>
        <v>0</v>
      </c>
      <c r="S33" s="11">
        <f t="shared" si="8"/>
        <v>0</v>
      </c>
      <c r="T33" s="53">
        <f t="shared" si="8"/>
        <v>0</v>
      </c>
      <c r="U33" s="53">
        <f t="shared" si="8"/>
        <v>0</v>
      </c>
      <c r="V33" s="11">
        <f t="shared" si="8"/>
        <v>0</v>
      </c>
      <c r="W33" s="45">
        <v>1030168</v>
      </c>
      <c r="X33" s="47" t="s">
        <v>2047</v>
      </c>
      <c r="Y33" s="11">
        <f>SUM(C33:K33)-SUM(O33:V33)</f>
        <v>0</v>
      </c>
    </row>
    <row r="34" ht="17.1" customHeight="1" spans="1:25">
      <c r="A34" s="45"/>
      <c r="B34" s="47"/>
      <c r="C34" s="52"/>
      <c r="D34" s="52"/>
      <c r="E34" s="52"/>
      <c r="F34" s="52"/>
      <c r="G34" s="51"/>
      <c r="H34" s="51"/>
      <c r="I34" s="52"/>
      <c r="J34" s="52"/>
      <c r="K34" s="52"/>
      <c r="L34" s="51"/>
      <c r="M34" s="55">
        <v>2116001</v>
      </c>
      <c r="N34" s="45" t="s">
        <v>2048</v>
      </c>
      <c r="O34" s="28">
        <v>0</v>
      </c>
      <c r="P34" s="48">
        <v>0</v>
      </c>
      <c r="Q34" s="48">
        <v>0</v>
      </c>
      <c r="R34" s="60">
        <v>0</v>
      </c>
      <c r="S34" s="48">
        <v>0</v>
      </c>
      <c r="T34" s="48">
        <v>0</v>
      </c>
      <c r="U34" s="48">
        <v>0</v>
      </c>
      <c r="V34" s="28">
        <v>0</v>
      </c>
      <c r="W34" s="45"/>
      <c r="X34" s="47"/>
      <c r="Y34" s="66"/>
    </row>
    <row r="35" ht="17.1" customHeight="1" spans="1:25">
      <c r="A35" s="45"/>
      <c r="B35" s="47"/>
      <c r="C35" s="52"/>
      <c r="D35" s="52"/>
      <c r="E35" s="52"/>
      <c r="F35" s="52"/>
      <c r="G35" s="51"/>
      <c r="H35" s="51"/>
      <c r="I35" s="52"/>
      <c r="J35" s="52"/>
      <c r="K35" s="52"/>
      <c r="L35" s="51"/>
      <c r="M35" s="55">
        <v>2116002</v>
      </c>
      <c r="N35" s="45" t="s">
        <v>2049</v>
      </c>
      <c r="O35" s="28">
        <v>0</v>
      </c>
      <c r="P35" s="48">
        <v>0</v>
      </c>
      <c r="Q35" s="48">
        <v>0</v>
      </c>
      <c r="R35" s="60">
        <v>0</v>
      </c>
      <c r="S35" s="48">
        <v>0</v>
      </c>
      <c r="T35" s="48">
        <v>0</v>
      </c>
      <c r="U35" s="48">
        <v>0</v>
      </c>
      <c r="V35" s="28">
        <v>0</v>
      </c>
      <c r="W35" s="45"/>
      <c r="X35" s="47"/>
      <c r="Y35" s="66"/>
    </row>
    <row r="36" ht="17.1" customHeight="1" spans="1:25">
      <c r="A36" s="45"/>
      <c r="B36" s="47"/>
      <c r="C36" s="52"/>
      <c r="D36" s="52"/>
      <c r="E36" s="52"/>
      <c r="F36" s="52"/>
      <c r="G36" s="51"/>
      <c r="H36" s="51"/>
      <c r="I36" s="52"/>
      <c r="J36" s="52"/>
      <c r="K36" s="52"/>
      <c r="L36" s="51"/>
      <c r="M36" s="55">
        <v>2116003</v>
      </c>
      <c r="N36" s="45" t="s">
        <v>2050</v>
      </c>
      <c r="O36" s="28">
        <v>0</v>
      </c>
      <c r="P36" s="48">
        <v>0</v>
      </c>
      <c r="Q36" s="48">
        <v>0</v>
      </c>
      <c r="R36" s="60">
        <v>0</v>
      </c>
      <c r="S36" s="48">
        <v>0</v>
      </c>
      <c r="T36" s="48">
        <v>0</v>
      </c>
      <c r="U36" s="48">
        <v>0</v>
      </c>
      <c r="V36" s="28">
        <v>0</v>
      </c>
      <c r="W36" s="45"/>
      <c r="X36" s="47"/>
      <c r="Y36" s="66"/>
    </row>
    <row r="37" ht="17.1" customHeight="1" spans="1:25">
      <c r="A37" s="45"/>
      <c r="B37" s="47"/>
      <c r="C37" s="32"/>
      <c r="D37" s="32"/>
      <c r="E37" s="32"/>
      <c r="F37" s="32"/>
      <c r="G37" s="51"/>
      <c r="H37" s="51"/>
      <c r="I37" s="32"/>
      <c r="J37" s="32"/>
      <c r="K37" s="32"/>
      <c r="L37" s="62"/>
      <c r="M37" s="55">
        <v>2116099</v>
      </c>
      <c r="N37" s="45" t="s">
        <v>2051</v>
      </c>
      <c r="O37" s="60">
        <v>0</v>
      </c>
      <c r="P37" s="48">
        <v>0</v>
      </c>
      <c r="Q37" s="48">
        <v>0</v>
      </c>
      <c r="R37" s="60">
        <v>0</v>
      </c>
      <c r="S37" s="48">
        <v>0</v>
      </c>
      <c r="T37" s="48">
        <v>0</v>
      </c>
      <c r="U37" s="48">
        <v>0</v>
      </c>
      <c r="V37" s="60">
        <v>0</v>
      </c>
      <c r="W37" s="45"/>
      <c r="X37" s="47"/>
      <c r="Y37" s="66"/>
    </row>
    <row r="38" ht="17.1" customHeight="1" spans="1:25">
      <c r="A38" s="45">
        <v>1030175</v>
      </c>
      <c r="B38" s="47" t="s">
        <v>2052</v>
      </c>
      <c r="C38" s="11">
        <f t="shared" ref="C38:L38" si="9">C39+C40</f>
        <v>0</v>
      </c>
      <c r="D38" s="11">
        <f t="shared" si="9"/>
        <v>0</v>
      </c>
      <c r="E38" s="11">
        <f t="shared" si="9"/>
        <v>0</v>
      </c>
      <c r="F38" s="53">
        <f t="shared" si="9"/>
        <v>0</v>
      </c>
      <c r="G38" s="11">
        <f t="shared" si="9"/>
        <v>0</v>
      </c>
      <c r="H38" s="11">
        <f t="shared" si="9"/>
        <v>0</v>
      </c>
      <c r="I38" s="11">
        <f t="shared" si="9"/>
        <v>0</v>
      </c>
      <c r="J38" s="53">
        <f t="shared" si="9"/>
        <v>0</v>
      </c>
      <c r="K38" s="12">
        <f t="shared" si="9"/>
        <v>0</v>
      </c>
      <c r="L38" s="11">
        <f t="shared" si="9"/>
        <v>0</v>
      </c>
      <c r="M38" s="57">
        <v>21161</v>
      </c>
      <c r="N38" s="47" t="s">
        <v>2053</v>
      </c>
      <c r="O38" s="11">
        <f t="shared" ref="O38:V38" si="10">SUM(O39:O42)</f>
        <v>0</v>
      </c>
      <c r="P38" s="53">
        <f t="shared" si="10"/>
        <v>0</v>
      </c>
      <c r="Q38" s="53">
        <f t="shared" si="10"/>
        <v>0</v>
      </c>
      <c r="R38" s="11">
        <f t="shared" si="10"/>
        <v>0</v>
      </c>
      <c r="S38" s="11">
        <f t="shared" si="10"/>
        <v>0</v>
      </c>
      <c r="T38" s="53">
        <f t="shared" si="10"/>
        <v>0</v>
      </c>
      <c r="U38" s="53">
        <f t="shared" si="10"/>
        <v>0</v>
      </c>
      <c r="V38" s="11">
        <f t="shared" si="10"/>
        <v>0</v>
      </c>
      <c r="W38" s="45">
        <v>1030175</v>
      </c>
      <c r="X38" s="47" t="s">
        <v>2054</v>
      </c>
      <c r="Y38" s="11">
        <f>SUM(C38:K38)-SUM(O38:V38)</f>
        <v>0</v>
      </c>
    </row>
    <row r="39" ht="17.1" customHeight="1" spans="1:25">
      <c r="A39" s="45">
        <v>103017501</v>
      </c>
      <c r="B39" s="45" t="s">
        <v>2055</v>
      </c>
      <c r="C39" s="28">
        <v>0</v>
      </c>
      <c r="D39" s="29">
        <v>0</v>
      </c>
      <c r="E39" s="26">
        <v>0</v>
      </c>
      <c r="F39" s="48">
        <v>0</v>
      </c>
      <c r="G39" s="28">
        <v>0</v>
      </c>
      <c r="H39" s="26">
        <v>0</v>
      </c>
      <c r="I39" s="26">
        <v>0</v>
      </c>
      <c r="J39" s="48">
        <v>0</v>
      </c>
      <c r="K39" s="56">
        <v>0</v>
      </c>
      <c r="L39" s="49">
        <v>0</v>
      </c>
      <c r="M39" s="57">
        <v>2116101</v>
      </c>
      <c r="N39" s="45" t="s">
        <v>2056</v>
      </c>
      <c r="O39" s="28">
        <v>0</v>
      </c>
      <c r="P39" s="48">
        <v>0</v>
      </c>
      <c r="Q39" s="48">
        <v>0</v>
      </c>
      <c r="R39" s="60">
        <v>0</v>
      </c>
      <c r="S39" s="48">
        <v>0</v>
      </c>
      <c r="T39" s="48">
        <v>0</v>
      </c>
      <c r="U39" s="48">
        <v>0</v>
      </c>
      <c r="V39" s="28">
        <v>0</v>
      </c>
      <c r="W39" s="45">
        <v>103017501</v>
      </c>
      <c r="X39" s="45" t="s">
        <v>2057</v>
      </c>
      <c r="Y39" s="28">
        <v>0</v>
      </c>
    </row>
    <row r="40" ht="17.1" customHeight="1" spans="1:25">
      <c r="A40" s="45">
        <v>103017502</v>
      </c>
      <c r="B40" s="45" t="s">
        <v>2058</v>
      </c>
      <c r="C40" s="28">
        <v>0</v>
      </c>
      <c r="D40" s="29">
        <v>0</v>
      </c>
      <c r="E40" s="26">
        <v>0</v>
      </c>
      <c r="F40" s="48">
        <v>0</v>
      </c>
      <c r="G40" s="28">
        <v>0</v>
      </c>
      <c r="H40" s="26">
        <v>0</v>
      </c>
      <c r="I40" s="26">
        <v>0</v>
      </c>
      <c r="J40" s="48">
        <v>0</v>
      </c>
      <c r="K40" s="56">
        <v>0</v>
      </c>
      <c r="L40" s="28">
        <v>0</v>
      </c>
      <c r="M40" s="57">
        <v>2116102</v>
      </c>
      <c r="N40" s="45" t="s">
        <v>2059</v>
      </c>
      <c r="O40" s="28">
        <v>0</v>
      </c>
      <c r="P40" s="48">
        <v>0</v>
      </c>
      <c r="Q40" s="48">
        <v>0</v>
      </c>
      <c r="R40" s="60">
        <v>0</v>
      </c>
      <c r="S40" s="48">
        <v>0</v>
      </c>
      <c r="T40" s="48">
        <v>0</v>
      </c>
      <c r="U40" s="48">
        <v>0</v>
      </c>
      <c r="V40" s="28">
        <v>0</v>
      </c>
      <c r="W40" s="45">
        <v>103017502</v>
      </c>
      <c r="X40" s="45" t="s">
        <v>2060</v>
      </c>
      <c r="Y40" s="28">
        <v>0</v>
      </c>
    </row>
    <row r="41" ht="17.1" customHeight="1" spans="1:25">
      <c r="A41" s="45"/>
      <c r="B41" s="45"/>
      <c r="C41" s="32"/>
      <c r="D41" s="32"/>
      <c r="E41" s="32"/>
      <c r="F41" s="54"/>
      <c r="G41" s="51"/>
      <c r="H41" s="51"/>
      <c r="I41" s="32"/>
      <c r="J41" s="54"/>
      <c r="K41" s="32"/>
      <c r="L41" s="58"/>
      <c r="M41" s="55">
        <v>2116103</v>
      </c>
      <c r="N41" s="45" t="s">
        <v>2061</v>
      </c>
      <c r="O41" s="28">
        <v>0</v>
      </c>
      <c r="P41" s="48">
        <v>0</v>
      </c>
      <c r="Q41" s="48">
        <v>0</v>
      </c>
      <c r="R41" s="60">
        <v>0</v>
      </c>
      <c r="S41" s="48">
        <v>0</v>
      </c>
      <c r="T41" s="48">
        <v>0</v>
      </c>
      <c r="U41" s="48">
        <v>0</v>
      </c>
      <c r="V41" s="28">
        <v>0</v>
      </c>
      <c r="W41" s="45"/>
      <c r="X41" s="45"/>
      <c r="Y41" s="32"/>
    </row>
    <row r="42" ht="17.1" customHeight="1" spans="1:25">
      <c r="A42" s="45"/>
      <c r="B42" s="45"/>
      <c r="C42" s="32"/>
      <c r="D42" s="32"/>
      <c r="E42" s="32"/>
      <c r="F42" s="32"/>
      <c r="G42" s="51"/>
      <c r="H42" s="51"/>
      <c r="I42" s="32"/>
      <c r="J42" s="32"/>
      <c r="K42" s="32"/>
      <c r="L42" s="51"/>
      <c r="M42" s="55">
        <v>2116104</v>
      </c>
      <c r="N42" s="45" t="s">
        <v>2062</v>
      </c>
      <c r="O42" s="60">
        <v>0</v>
      </c>
      <c r="P42" s="48">
        <v>0</v>
      </c>
      <c r="Q42" s="48">
        <v>0</v>
      </c>
      <c r="R42" s="60">
        <v>0</v>
      </c>
      <c r="S42" s="48">
        <v>0</v>
      </c>
      <c r="T42" s="48">
        <v>0</v>
      </c>
      <c r="U42" s="48">
        <v>0</v>
      </c>
      <c r="V42" s="60">
        <v>0</v>
      </c>
      <c r="W42" s="45"/>
      <c r="X42" s="45"/>
      <c r="Y42" s="32"/>
    </row>
    <row r="43" ht="17.1" customHeight="1" spans="1:25">
      <c r="A43" s="45">
        <v>1030143</v>
      </c>
      <c r="B43" s="47" t="s">
        <v>2063</v>
      </c>
      <c r="C43" s="11">
        <f t="shared" ref="C43:L43" si="11">SUM(C44:C48)</f>
        <v>0</v>
      </c>
      <c r="D43" s="11">
        <f t="shared" si="11"/>
        <v>0</v>
      </c>
      <c r="E43" s="11">
        <f t="shared" si="11"/>
        <v>0</v>
      </c>
      <c r="F43" s="53">
        <f t="shared" si="11"/>
        <v>0</v>
      </c>
      <c r="G43" s="11">
        <f t="shared" si="11"/>
        <v>0</v>
      </c>
      <c r="H43" s="11">
        <f t="shared" si="11"/>
        <v>0</v>
      </c>
      <c r="I43" s="11">
        <f t="shared" si="11"/>
        <v>0</v>
      </c>
      <c r="J43" s="53">
        <f t="shared" si="11"/>
        <v>0</v>
      </c>
      <c r="K43" s="11">
        <f t="shared" si="11"/>
        <v>0</v>
      </c>
      <c r="L43" s="11">
        <f t="shared" si="11"/>
        <v>0</v>
      </c>
      <c r="M43" s="55"/>
      <c r="N43" s="47" t="s">
        <v>2064</v>
      </c>
      <c r="O43" s="11">
        <f t="shared" ref="O43:V43" si="12">SUM(O44,O51,O52)</f>
        <v>0</v>
      </c>
      <c r="P43" s="53">
        <f t="shared" si="12"/>
        <v>0</v>
      </c>
      <c r="Q43" s="53">
        <f t="shared" si="12"/>
        <v>0</v>
      </c>
      <c r="R43" s="11">
        <f t="shared" si="12"/>
        <v>0</v>
      </c>
      <c r="S43" s="11">
        <f t="shared" si="12"/>
        <v>0</v>
      </c>
      <c r="T43" s="53">
        <f t="shared" si="12"/>
        <v>0</v>
      </c>
      <c r="U43" s="53">
        <f t="shared" si="12"/>
        <v>0</v>
      </c>
      <c r="V43" s="11">
        <f t="shared" si="12"/>
        <v>0</v>
      </c>
      <c r="W43" s="45">
        <v>1030143</v>
      </c>
      <c r="X43" s="47" t="s">
        <v>2065</v>
      </c>
      <c r="Y43" s="11">
        <f>SUM(C43:K43)-SUM(O43:V43)</f>
        <v>0</v>
      </c>
    </row>
    <row r="44" ht="17.1" customHeight="1" spans="1:25">
      <c r="A44" s="45">
        <v>103014301</v>
      </c>
      <c r="B44" s="45" t="s">
        <v>2066</v>
      </c>
      <c r="C44" s="28">
        <v>0</v>
      </c>
      <c r="D44" s="29">
        <v>0</v>
      </c>
      <c r="E44" s="26">
        <v>0</v>
      </c>
      <c r="F44" s="48">
        <v>0</v>
      </c>
      <c r="G44" s="28">
        <v>0</v>
      </c>
      <c r="H44" s="26">
        <v>0</v>
      </c>
      <c r="I44" s="26">
        <v>0</v>
      </c>
      <c r="J44" s="48">
        <v>0</v>
      </c>
      <c r="K44" s="28">
        <v>0</v>
      </c>
      <c r="L44" s="28">
        <v>0</v>
      </c>
      <c r="M44" s="55">
        <v>21207</v>
      </c>
      <c r="N44" s="47" t="s">
        <v>2067</v>
      </c>
      <c r="O44" s="11">
        <f t="shared" ref="O44:V44" si="13">SUM(O45:O50)</f>
        <v>0</v>
      </c>
      <c r="P44" s="53">
        <f t="shared" si="13"/>
        <v>0</v>
      </c>
      <c r="Q44" s="53">
        <f t="shared" si="13"/>
        <v>0</v>
      </c>
      <c r="R44" s="11">
        <f t="shared" si="13"/>
        <v>0</v>
      </c>
      <c r="S44" s="11">
        <f t="shared" si="13"/>
        <v>0</v>
      </c>
      <c r="T44" s="53">
        <f t="shared" si="13"/>
        <v>0</v>
      </c>
      <c r="U44" s="53">
        <f t="shared" si="13"/>
        <v>0</v>
      </c>
      <c r="V44" s="11">
        <f t="shared" si="13"/>
        <v>0</v>
      </c>
      <c r="W44" s="45">
        <v>103014301</v>
      </c>
      <c r="X44" s="45" t="s">
        <v>2066</v>
      </c>
      <c r="Y44" s="28">
        <v>0</v>
      </c>
    </row>
    <row r="45" ht="17.1" customHeight="1" spans="1:25">
      <c r="A45" s="45">
        <v>103014302</v>
      </c>
      <c r="B45" s="45" t="s">
        <v>2068</v>
      </c>
      <c r="C45" s="28">
        <v>0</v>
      </c>
      <c r="D45" s="29">
        <v>0</v>
      </c>
      <c r="E45" s="26">
        <v>0</v>
      </c>
      <c r="F45" s="48">
        <v>0</v>
      </c>
      <c r="G45" s="28">
        <v>0</v>
      </c>
      <c r="H45" s="26">
        <v>0</v>
      </c>
      <c r="I45" s="26">
        <v>0</v>
      </c>
      <c r="J45" s="48">
        <v>0</v>
      </c>
      <c r="K45" s="28">
        <v>0</v>
      </c>
      <c r="L45" s="28">
        <v>0</v>
      </c>
      <c r="M45" s="55">
        <v>2120701</v>
      </c>
      <c r="N45" s="45" t="s">
        <v>2069</v>
      </c>
      <c r="O45" s="28">
        <v>0</v>
      </c>
      <c r="P45" s="48">
        <v>0</v>
      </c>
      <c r="Q45" s="48">
        <v>0</v>
      </c>
      <c r="R45" s="60">
        <v>0</v>
      </c>
      <c r="S45" s="48">
        <v>0</v>
      </c>
      <c r="T45" s="48">
        <v>0</v>
      </c>
      <c r="U45" s="48">
        <v>0</v>
      </c>
      <c r="V45" s="28">
        <v>0</v>
      </c>
      <c r="W45" s="45">
        <v>103014302</v>
      </c>
      <c r="X45" s="45" t="s">
        <v>2068</v>
      </c>
      <c r="Y45" s="28">
        <v>0</v>
      </c>
    </row>
    <row r="46" ht="17.1" customHeight="1" spans="1:25">
      <c r="A46" s="45">
        <v>103014304</v>
      </c>
      <c r="B46" s="45" t="s">
        <v>2070</v>
      </c>
      <c r="C46" s="28">
        <v>0</v>
      </c>
      <c r="D46" s="29">
        <v>0</v>
      </c>
      <c r="E46" s="26">
        <v>0</v>
      </c>
      <c r="F46" s="48">
        <v>0</v>
      </c>
      <c r="G46" s="28">
        <v>0</v>
      </c>
      <c r="H46" s="26">
        <v>0</v>
      </c>
      <c r="I46" s="26">
        <v>0</v>
      </c>
      <c r="J46" s="48">
        <v>0</v>
      </c>
      <c r="K46" s="28">
        <v>0</v>
      </c>
      <c r="L46" s="28">
        <v>0</v>
      </c>
      <c r="M46" s="55">
        <v>2120702</v>
      </c>
      <c r="N46" s="45" t="s">
        <v>2071</v>
      </c>
      <c r="O46" s="28">
        <v>0</v>
      </c>
      <c r="P46" s="48">
        <v>0</v>
      </c>
      <c r="Q46" s="48">
        <v>0</v>
      </c>
      <c r="R46" s="60">
        <v>0</v>
      </c>
      <c r="S46" s="48">
        <v>0</v>
      </c>
      <c r="T46" s="48">
        <v>0</v>
      </c>
      <c r="U46" s="48">
        <v>0</v>
      </c>
      <c r="V46" s="28">
        <v>0</v>
      </c>
      <c r="W46" s="45">
        <v>103014304</v>
      </c>
      <c r="X46" s="45" t="s">
        <v>2072</v>
      </c>
      <c r="Y46" s="28">
        <v>0</v>
      </c>
    </row>
    <row r="47" ht="17.1" customHeight="1" spans="1:25">
      <c r="A47" s="45">
        <v>103014305</v>
      </c>
      <c r="B47" s="45" t="s">
        <v>2073</v>
      </c>
      <c r="C47" s="28">
        <v>0</v>
      </c>
      <c r="D47" s="29">
        <v>0</v>
      </c>
      <c r="E47" s="26">
        <v>0</v>
      </c>
      <c r="F47" s="48">
        <v>0</v>
      </c>
      <c r="G47" s="28">
        <v>0</v>
      </c>
      <c r="H47" s="26">
        <v>0</v>
      </c>
      <c r="I47" s="26">
        <v>0</v>
      </c>
      <c r="J47" s="48">
        <v>0</v>
      </c>
      <c r="K47" s="28">
        <v>0</v>
      </c>
      <c r="L47" s="28">
        <v>0</v>
      </c>
      <c r="M47" s="55">
        <v>2120704</v>
      </c>
      <c r="N47" s="45" t="s">
        <v>2074</v>
      </c>
      <c r="O47" s="28">
        <v>0</v>
      </c>
      <c r="P47" s="48">
        <v>0</v>
      </c>
      <c r="Q47" s="48">
        <v>0</v>
      </c>
      <c r="R47" s="60">
        <v>0</v>
      </c>
      <c r="S47" s="48">
        <v>0</v>
      </c>
      <c r="T47" s="48">
        <v>0</v>
      </c>
      <c r="U47" s="48">
        <v>0</v>
      </c>
      <c r="V47" s="28">
        <v>0</v>
      </c>
      <c r="W47" s="45">
        <v>103014305</v>
      </c>
      <c r="X47" s="45" t="s">
        <v>2073</v>
      </c>
      <c r="Y47" s="28">
        <v>0</v>
      </c>
    </row>
    <row r="48" s="37" customFormat="1" ht="17.1" customHeight="1" spans="1:25">
      <c r="A48" s="45">
        <v>103014399</v>
      </c>
      <c r="B48" s="45" t="s">
        <v>2075</v>
      </c>
      <c r="C48" s="28">
        <v>0</v>
      </c>
      <c r="D48" s="29">
        <v>0</v>
      </c>
      <c r="E48" s="26">
        <v>0</v>
      </c>
      <c r="F48" s="48">
        <v>0</v>
      </c>
      <c r="G48" s="28">
        <v>0</v>
      </c>
      <c r="H48" s="26">
        <v>0</v>
      </c>
      <c r="I48" s="26">
        <v>0</v>
      </c>
      <c r="J48" s="48">
        <v>0</v>
      </c>
      <c r="K48" s="28">
        <v>0</v>
      </c>
      <c r="L48" s="28">
        <v>0</v>
      </c>
      <c r="M48" s="55">
        <v>2120705</v>
      </c>
      <c r="N48" s="45" t="s">
        <v>2076</v>
      </c>
      <c r="O48" s="28">
        <v>0</v>
      </c>
      <c r="P48" s="48">
        <v>0</v>
      </c>
      <c r="Q48" s="48">
        <v>0</v>
      </c>
      <c r="R48" s="60">
        <v>0</v>
      </c>
      <c r="S48" s="48">
        <v>0</v>
      </c>
      <c r="T48" s="48">
        <v>0</v>
      </c>
      <c r="U48" s="48">
        <v>0</v>
      </c>
      <c r="V48" s="28">
        <v>0</v>
      </c>
      <c r="W48" s="45">
        <v>103014399</v>
      </c>
      <c r="X48" s="45" t="s">
        <v>2077</v>
      </c>
      <c r="Y48" s="28">
        <v>0</v>
      </c>
    </row>
    <row r="49" s="37" customFormat="1" ht="17.1" customHeight="1" spans="1:25">
      <c r="A49" s="45"/>
      <c r="B49" s="45"/>
      <c r="C49" s="32"/>
      <c r="D49" s="32"/>
      <c r="E49" s="32"/>
      <c r="F49" s="54"/>
      <c r="G49" s="51"/>
      <c r="H49" s="51"/>
      <c r="I49" s="32"/>
      <c r="J49" s="54"/>
      <c r="K49" s="32"/>
      <c r="L49" s="51"/>
      <c r="M49" s="55">
        <v>2120706</v>
      </c>
      <c r="N49" s="45" t="s">
        <v>1796</v>
      </c>
      <c r="O49" s="28">
        <v>0</v>
      </c>
      <c r="P49" s="48">
        <v>0</v>
      </c>
      <c r="Q49" s="48">
        <v>0</v>
      </c>
      <c r="R49" s="60">
        <v>0</v>
      </c>
      <c r="S49" s="48">
        <v>0</v>
      </c>
      <c r="T49" s="48">
        <v>0</v>
      </c>
      <c r="U49" s="48">
        <v>0</v>
      </c>
      <c r="V49" s="28">
        <v>0</v>
      </c>
      <c r="W49" s="45"/>
      <c r="X49" s="45"/>
      <c r="Y49" s="32"/>
    </row>
    <row r="50" ht="17.1" customHeight="1" spans="1:25">
      <c r="A50" s="45"/>
      <c r="B50" s="45"/>
      <c r="C50" s="32"/>
      <c r="D50" s="32"/>
      <c r="E50" s="32"/>
      <c r="F50" s="54"/>
      <c r="G50" s="51"/>
      <c r="H50" s="51"/>
      <c r="I50" s="32"/>
      <c r="J50" s="54"/>
      <c r="K50" s="32"/>
      <c r="L50" s="51"/>
      <c r="M50" s="55">
        <v>2120799</v>
      </c>
      <c r="N50" s="45" t="s">
        <v>2078</v>
      </c>
      <c r="O50" s="28">
        <v>0</v>
      </c>
      <c r="P50" s="48">
        <v>0</v>
      </c>
      <c r="Q50" s="48">
        <v>0</v>
      </c>
      <c r="R50" s="60">
        <v>0</v>
      </c>
      <c r="S50" s="48">
        <v>0</v>
      </c>
      <c r="T50" s="48">
        <v>0</v>
      </c>
      <c r="U50" s="48">
        <v>0</v>
      </c>
      <c r="V50" s="28">
        <v>0</v>
      </c>
      <c r="W50" s="45"/>
      <c r="X50" s="45"/>
      <c r="Y50" s="32"/>
    </row>
    <row r="51" ht="17.1" customHeight="1" spans="1:25">
      <c r="A51" s="45"/>
      <c r="B51" s="45"/>
      <c r="C51" s="32"/>
      <c r="D51" s="32"/>
      <c r="E51" s="32"/>
      <c r="F51" s="54"/>
      <c r="G51" s="51"/>
      <c r="H51" s="51"/>
      <c r="I51" s="32"/>
      <c r="J51" s="54"/>
      <c r="K51" s="32"/>
      <c r="L51" s="51"/>
      <c r="M51" s="55">
        <v>232020209</v>
      </c>
      <c r="N51" s="47" t="s">
        <v>2079</v>
      </c>
      <c r="O51" s="28">
        <v>0</v>
      </c>
      <c r="P51" s="48">
        <v>0</v>
      </c>
      <c r="Q51" s="48">
        <v>0</v>
      </c>
      <c r="R51" s="60">
        <v>0</v>
      </c>
      <c r="S51" s="48">
        <v>0</v>
      </c>
      <c r="T51" s="48">
        <v>0</v>
      </c>
      <c r="U51" s="48">
        <v>0</v>
      </c>
      <c r="V51" s="28">
        <v>0</v>
      </c>
      <c r="W51" s="45"/>
      <c r="X51" s="45"/>
      <c r="Y51" s="32"/>
    </row>
    <row r="52" ht="17.1" customHeight="1" spans="1:25">
      <c r="A52" s="45"/>
      <c r="B52" s="45"/>
      <c r="C52" s="32"/>
      <c r="D52" s="32"/>
      <c r="E52" s="32"/>
      <c r="F52" s="32"/>
      <c r="G52" s="51"/>
      <c r="H52" s="51"/>
      <c r="I52" s="32"/>
      <c r="J52" s="32"/>
      <c r="K52" s="32"/>
      <c r="L52" s="51"/>
      <c r="M52" s="55">
        <v>233020209</v>
      </c>
      <c r="N52" s="47" t="s">
        <v>2080</v>
      </c>
      <c r="O52" s="60">
        <v>0</v>
      </c>
      <c r="P52" s="48">
        <v>0</v>
      </c>
      <c r="Q52" s="48">
        <v>0</v>
      </c>
      <c r="R52" s="60">
        <v>0</v>
      </c>
      <c r="S52" s="48">
        <v>0</v>
      </c>
      <c r="T52" s="48">
        <v>0</v>
      </c>
      <c r="U52" s="48">
        <v>0</v>
      </c>
      <c r="V52" s="60">
        <v>0</v>
      </c>
      <c r="W52" s="45"/>
      <c r="X52" s="45"/>
      <c r="Y52" s="32"/>
    </row>
    <row r="53" ht="17.1" customHeight="1" spans="1:25">
      <c r="A53" s="45">
        <v>1030148</v>
      </c>
      <c r="B53" s="47" t="s">
        <v>2081</v>
      </c>
      <c r="C53" s="11">
        <f t="shared" ref="C53:L53" si="14">SUM(C54:C58)</f>
        <v>8997</v>
      </c>
      <c r="D53" s="11">
        <f t="shared" si="14"/>
        <v>0</v>
      </c>
      <c r="E53" s="11">
        <f t="shared" si="14"/>
        <v>50</v>
      </c>
      <c r="F53" s="53">
        <f t="shared" si="14"/>
        <v>0</v>
      </c>
      <c r="G53" s="11">
        <f t="shared" si="14"/>
        <v>0</v>
      </c>
      <c r="H53" s="11">
        <f t="shared" si="14"/>
        <v>0</v>
      </c>
      <c r="I53" s="11">
        <f t="shared" si="14"/>
        <v>0</v>
      </c>
      <c r="J53" s="53">
        <f t="shared" si="14"/>
        <v>0</v>
      </c>
      <c r="K53" s="11">
        <f t="shared" si="14"/>
        <v>6</v>
      </c>
      <c r="L53" s="11">
        <f t="shared" si="14"/>
        <v>0</v>
      </c>
      <c r="M53" s="55"/>
      <c r="N53" s="47" t="s">
        <v>2082</v>
      </c>
      <c r="O53" s="11">
        <f t="shared" ref="O53:V53" si="15">SUM(O54,O67,O68)</f>
        <v>9053</v>
      </c>
      <c r="P53" s="53">
        <f t="shared" si="15"/>
        <v>0</v>
      </c>
      <c r="Q53" s="53">
        <f t="shared" si="15"/>
        <v>0</v>
      </c>
      <c r="R53" s="11">
        <f t="shared" si="15"/>
        <v>0</v>
      </c>
      <c r="S53" s="11">
        <f t="shared" si="15"/>
        <v>0</v>
      </c>
      <c r="T53" s="53">
        <f t="shared" si="15"/>
        <v>0</v>
      </c>
      <c r="U53" s="53">
        <f t="shared" si="15"/>
        <v>0</v>
      </c>
      <c r="V53" s="11">
        <f t="shared" si="15"/>
        <v>0</v>
      </c>
      <c r="W53" s="45">
        <v>1030148</v>
      </c>
      <c r="X53" s="47" t="s">
        <v>2083</v>
      </c>
      <c r="Y53" s="11">
        <f>SUM(C53:K53)-SUM(O53:V53)</f>
        <v>0</v>
      </c>
    </row>
    <row r="54" ht="17.1" customHeight="1" spans="1:25">
      <c r="A54" s="45">
        <v>103014801</v>
      </c>
      <c r="B54" s="45" t="s">
        <v>2084</v>
      </c>
      <c r="C54" s="28">
        <v>8918</v>
      </c>
      <c r="D54" s="29">
        <v>0</v>
      </c>
      <c r="E54" s="26">
        <v>50</v>
      </c>
      <c r="F54" s="48">
        <v>0</v>
      </c>
      <c r="G54" s="28">
        <v>0</v>
      </c>
      <c r="H54" s="26">
        <v>0</v>
      </c>
      <c r="I54" s="26">
        <v>0</v>
      </c>
      <c r="J54" s="48">
        <v>0</v>
      </c>
      <c r="K54" s="28">
        <v>6</v>
      </c>
      <c r="L54" s="28">
        <v>0</v>
      </c>
      <c r="M54" s="55">
        <v>21208</v>
      </c>
      <c r="N54" s="47" t="s">
        <v>2085</v>
      </c>
      <c r="O54" s="11">
        <f t="shared" ref="O54:V54" si="16">SUM(O55:O66)</f>
        <v>9053</v>
      </c>
      <c r="P54" s="53">
        <f t="shared" si="16"/>
        <v>0</v>
      </c>
      <c r="Q54" s="53">
        <f t="shared" si="16"/>
        <v>0</v>
      </c>
      <c r="R54" s="11">
        <f t="shared" si="16"/>
        <v>0</v>
      </c>
      <c r="S54" s="11">
        <f t="shared" si="16"/>
        <v>0</v>
      </c>
      <c r="T54" s="53">
        <f t="shared" si="16"/>
        <v>0</v>
      </c>
      <c r="U54" s="53">
        <f t="shared" si="16"/>
        <v>0</v>
      </c>
      <c r="V54" s="11">
        <f t="shared" si="16"/>
        <v>0</v>
      </c>
      <c r="W54" s="45">
        <v>103014801</v>
      </c>
      <c r="X54" s="45" t="s">
        <v>2086</v>
      </c>
      <c r="Y54" s="28">
        <v>0</v>
      </c>
    </row>
    <row r="55" ht="17.1" customHeight="1" spans="1:25">
      <c r="A55" s="45">
        <v>103014802</v>
      </c>
      <c r="B55" s="45" t="s">
        <v>2087</v>
      </c>
      <c r="C55" s="28">
        <v>0</v>
      </c>
      <c r="D55" s="29">
        <v>0</v>
      </c>
      <c r="E55" s="26">
        <v>0</v>
      </c>
      <c r="F55" s="48">
        <v>0</v>
      </c>
      <c r="G55" s="28">
        <v>0</v>
      </c>
      <c r="H55" s="26">
        <v>0</v>
      </c>
      <c r="I55" s="26">
        <v>0</v>
      </c>
      <c r="J55" s="48">
        <v>0</v>
      </c>
      <c r="K55" s="28">
        <v>0</v>
      </c>
      <c r="L55" s="28">
        <v>0</v>
      </c>
      <c r="M55" s="55">
        <v>2120801</v>
      </c>
      <c r="N55" s="45" t="s">
        <v>2088</v>
      </c>
      <c r="O55" s="28">
        <v>1092</v>
      </c>
      <c r="P55" s="48">
        <v>0</v>
      </c>
      <c r="Q55" s="48">
        <v>0</v>
      </c>
      <c r="R55" s="60">
        <v>0</v>
      </c>
      <c r="S55" s="48">
        <v>0</v>
      </c>
      <c r="T55" s="48">
        <v>0</v>
      </c>
      <c r="U55" s="48">
        <v>0</v>
      </c>
      <c r="V55" s="28">
        <v>0</v>
      </c>
      <c r="W55" s="45">
        <v>103014802</v>
      </c>
      <c r="X55" s="45" t="s">
        <v>2087</v>
      </c>
      <c r="Y55" s="28">
        <v>0</v>
      </c>
    </row>
    <row r="56" ht="17.1" customHeight="1" spans="1:25">
      <c r="A56" s="45">
        <v>103014803</v>
      </c>
      <c r="B56" s="45" t="s">
        <v>2089</v>
      </c>
      <c r="C56" s="28">
        <v>933</v>
      </c>
      <c r="D56" s="29">
        <v>0</v>
      </c>
      <c r="E56" s="26">
        <v>0</v>
      </c>
      <c r="F56" s="48">
        <v>0</v>
      </c>
      <c r="G56" s="28">
        <v>0</v>
      </c>
      <c r="H56" s="26">
        <v>0</v>
      </c>
      <c r="I56" s="26">
        <v>0</v>
      </c>
      <c r="J56" s="48">
        <v>0</v>
      </c>
      <c r="K56" s="28">
        <v>0</v>
      </c>
      <c r="L56" s="28">
        <v>0</v>
      </c>
      <c r="M56" s="55">
        <v>2120802</v>
      </c>
      <c r="N56" s="45" t="s">
        <v>2090</v>
      </c>
      <c r="O56" s="28">
        <v>6714</v>
      </c>
      <c r="P56" s="48">
        <v>0</v>
      </c>
      <c r="Q56" s="48">
        <v>0</v>
      </c>
      <c r="R56" s="60">
        <v>0</v>
      </c>
      <c r="S56" s="48">
        <v>0</v>
      </c>
      <c r="T56" s="48">
        <v>0</v>
      </c>
      <c r="U56" s="48">
        <v>0</v>
      </c>
      <c r="V56" s="28">
        <v>0</v>
      </c>
      <c r="W56" s="45">
        <v>103014803</v>
      </c>
      <c r="X56" s="45" t="s">
        <v>2091</v>
      </c>
      <c r="Y56" s="28">
        <v>0</v>
      </c>
    </row>
    <row r="57" ht="17.1" customHeight="1" spans="1:25">
      <c r="A57" s="45">
        <v>103014898</v>
      </c>
      <c r="B57" s="45" t="s">
        <v>2092</v>
      </c>
      <c r="C57" s="28">
        <v>-854</v>
      </c>
      <c r="D57" s="29">
        <v>0</v>
      </c>
      <c r="E57" s="26">
        <v>0</v>
      </c>
      <c r="F57" s="48">
        <v>0</v>
      </c>
      <c r="G57" s="28">
        <v>0</v>
      </c>
      <c r="H57" s="26">
        <v>0</v>
      </c>
      <c r="I57" s="26">
        <v>0</v>
      </c>
      <c r="J57" s="48">
        <v>0</v>
      </c>
      <c r="K57" s="28">
        <v>0</v>
      </c>
      <c r="L57" s="28">
        <v>0</v>
      </c>
      <c r="M57" s="55">
        <v>2120803</v>
      </c>
      <c r="N57" s="45" t="s">
        <v>2093</v>
      </c>
      <c r="O57" s="28">
        <v>0</v>
      </c>
      <c r="P57" s="48">
        <v>0</v>
      </c>
      <c r="Q57" s="48">
        <v>0</v>
      </c>
      <c r="R57" s="60">
        <v>0</v>
      </c>
      <c r="S57" s="48">
        <v>0</v>
      </c>
      <c r="T57" s="48">
        <v>0</v>
      </c>
      <c r="U57" s="48">
        <v>0</v>
      </c>
      <c r="V57" s="28">
        <v>0</v>
      </c>
      <c r="W57" s="45">
        <v>103014898</v>
      </c>
      <c r="X57" s="45" t="s">
        <v>2092</v>
      </c>
      <c r="Y57" s="28">
        <v>0</v>
      </c>
    </row>
    <row r="58" ht="17.1" customHeight="1" spans="1:25">
      <c r="A58" s="45">
        <v>103014899</v>
      </c>
      <c r="B58" s="45" t="s">
        <v>2094</v>
      </c>
      <c r="C58" s="28">
        <v>0</v>
      </c>
      <c r="D58" s="29">
        <v>0</v>
      </c>
      <c r="E58" s="26">
        <v>0</v>
      </c>
      <c r="F58" s="48">
        <v>0</v>
      </c>
      <c r="G58" s="28">
        <v>0</v>
      </c>
      <c r="H58" s="26">
        <v>0</v>
      </c>
      <c r="I58" s="26">
        <v>0</v>
      </c>
      <c r="J58" s="48">
        <v>0</v>
      </c>
      <c r="K58" s="28">
        <v>0</v>
      </c>
      <c r="L58" s="28">
        <v>0</v>
      </c>
      <c r="M58" s="55">
        <v>2120804</v>
      </c>
      <c r="N58" s="45" t="s">
        <v>2095</v>
      </c>
      <c r="O58" s="28">
        <v>50</v>
      </c>
      <c r="P58" s="48">
        <v>0</v>
      </c>
      <c r="Q58" s="48">
        <v>0</v>
      </c>
      <c r="R58" s="60">
        <v>0</v>
      </c>
      <c r="S58" s="48">
        <v>0</v>
      </c>
      <c r="T58" s="48">
        <v>0</v>
      </c>
      <c r="U58" s="48">
        <v>0</v>
      </c>
      <c r="V58" s="28">
        <v>0</v>
      </c>
      <c r="W58" s="45">
        <v>103014899</v>
      </c>
      <c r="X58" s="45" t="s">
        <v>2096</v>
      </c>
      <c r="Y58" s="28">
        <v>0</v>
      </c>
    </row>
    <row r="59" ht="17.1" customHeight="1" spans="1:25">
      <c r="A59" s="45"/>
      <c r="B59" s="45"/>
      <c r="C59" s="32"/>
      <c r="D59" s="32"/>
      <c r="E59" s="32"/>
      <c r="F59" s="54"/>
      <c r="G59" s="51"/>
      <c r="H59" s="51"/>
      <c r="I59" s="32"/>
      <c r="J59" s="54"/>
      <c r="K59" s="32"/>
      <c r="L59" s="51"/>
      <c r="M59" s="55">
        <v>2120805</v>
      </c>
      <c r="N59" s="45" t="s">
        <v>2097</v>
      </c>
      <c r="O59" s="28">
        <v>0</v>
      </c>
      <c r="P59" s="48">
        <v>0</v>
      </c>
      <c r="Q59" s="48">
        <v>0</v>
      </c>
      <c r="R59" s="60">
        <v>0</v>
      </c>
      <c r="S59" s="48">
        <v>0</v>
      </c>
      <c r="T59" s="48">
        <v>0</v>
      </c>
      <c r="U59" s="48">
        <v>0</v>
      </c>
      <c r="V59" s="28">
        <v>0</v>
      </c>
      <c r="W59" s="45"/>
      <c r="X59" s="45"/>
      <c r="Y59" s="32"/>
    </row>
    <row r="60" ht="17.1" customHeight="1" spans="1:25">
      <c r="A60" s="45"/>
      <c r="B60" s="45"/>
      <c r="C60" s="32"/>
      <c r="D60" s="32"/>
      <c r="E60" s="32"/>
      <c r="F60" s="54"/>
      <c r="G60" s="51"/>
      <c r="H60" s="51"/>
      <c r="I60" s="32"/>
      <c r="J60" s="54"/>
      <c r="K60" s="32"/>
      <c r="L60" s="51"/>
      <c r="M60" s="55">
        <v>2120806</v>
      </c>
      <c r="N60" s="45" t="s">
        <v>2098</v>
      </c>
      <c r="O60" s="28">
        <v>183</v>
      </c>
      <c r="P60" s="48">
        <v>0</v>
      </c>
      <c r="Q60" s="48">
        <v>0</v>
      </c>
      <c r="R60" s="60">
        <v>0</v>
      </c>
      <c r="S60" s="48">
        <v>0</v>
      </c>
      <c r="T60" s="48">
        <v>0</v>
      </c>
      <c r="U60" s="48">
        <v>0</v>
      </c>
      <c r="V60" s="28">
        <v>0</v>
      </c>
      <c r="W60" s="45"/>
      <c r="X60" s="45"/>
      <c r="Y60" s="32"/>
    </row>
    <row r="61" ht="17.1" customHeight="1" spans="1:25">
      <c r="A61" s="45"/>
      <c r="B61" s="45"/>
      <c r="C61" s="32"/>
      <c r="D61" s="32"/>
      <c r="E61" s="32"/>
      <c r="F61" s="32"/>
      <c r="G61" s="51"/>
      <c r="H61" s="51"/>
      <c r="I61" s="32"/>
      <c r="J61" s="32"/>
      <c r="K61" s="32"/>
      <c r="L61" s="51"/>
      <c r="M61" s="55">
        <v>2120807</v>
      </c>
      <c r="N61" s="45" t="s">
        <v>2071</v>
      </c>
      <c r="O61" s="28">
        <v>528</v>
      </c>
      <c r="P61" s="48">
        <v>0</v>
      </c>
      <c r="Q61" s="48">
        <v>0</v>
      </c>
      <c r="R61" s="60">
        <v>0</v>
      </c>
      <c r="S61" s="48">
        <v>0</v>
      </c>
      <c r="T61" s="48">
        <v>0</v>
      </c>
      <c r="U61" s="48">
        <v>0</v>
      </c>
      <c r="V61" s="28">
        <v>0</v>
      </c>
      <c r="W61" s="45"/>
      <c r="X61" s="45"/>
      <c r="Y61" s="32"/>
    </row>
    <row r="62" ht="17.1" customHeight="1" spans="1:25">
      <c r="A62" s="45"/>
      <c r="B62" s="45"/>
      <c r="C62" s="32"/>
      <c r="D62" s="32"/>
      <c r="E62" s="32"/>
      <c r="F62" s="32"/>
      <c r="G62" s="51"/>
      <c r="H62" s="51"/>
      <c r="I62" s="32"/>
      <c r="J62" s="32"/>
      <c r="K62" s="32"/>
      <c r="L62" s="51"/>
      <c r="M62" s="55">
        <v>2120809</v>
      </c>
      <c r="N62" s="45" t="s">
        <v>2099</v>
      </c>
      <c r="O62" s="28">
        <v>0</v>
      </c>
      <c r="P62" s="48">
        <v>0</v>
      </c>
      <c r="Q62" s="48">
        <v>0</v>
      </c>
      <c r="R62" s="60">
        <v>0</v>
      </c>
      <c r="S62" s="48">
        <v>0</v>
      </c>
      <c r="T62" s="48">
        <v>0</v>
      </c>
      <c r="U62" s="48">
        <v>0</v>
      </c>
      <c r="V62" s="28">
        <v>0</v>
      </c>
      <c r="W62" s="45"/>
      <c r="X62" s="45"/>
      <c r="Y62" s="32"/>
    </row>
    <row r="63" ht="17.1" customHeight="1" spans="1:25">
      <c r="A63" s="45"/>
      <c r="B63" s="45"/>
      <c r="C63" s="32"/>
      <c r="D63" s="32"/>
      <c r="E63" s="32"/>
      <c r="F63" s="32"/>
      <c r="G63" s="51"/>
      <c r="H63" s="51"/>
      <c r="I63" s="32"/>
      <c r="J63" s="32"/>
      <c r="K63" s="32"/>
      <c r="L63" s="51"/>
      <c r="M63" s="55">
        <v>2120810</v>
      </c>
      <c r="N63" s="45" t="s">
        <v>2100</v>
      </c>
      <c r="O63" s="28">
        <v>483</v>
      </c>
      <c r="P63" s="48">
        <v>0</v>
      </c>
      <c r="Q63" s="48">
        <v>0</v>
      </c>
      <c r="R63" s="60">
        <v>0</v>
      </c>
      <c r="S63" s="48">
        <v>0</v>
      </c>
      <c r="T63" s="48">
        <v>0</v>
      </c>
      <c r="U63" s="48">
        <v>0</v>
      </c>
      <c r="V63" s="28">
        <v>0</v>
      </c>
      <c r="W63" s="45"/>
      <c r="X63" s="45"/>
      <c r="Y63" s="32"/>
    </row>
    <row r="64" ht="17.1" customHeight="1" spans="1:25">
      <c r="A64" s="45"/>
      <c r="B64" s="45"/>
      <c r="C64" s="32"/>
      <c r="D64" s="32"/>
      <c r="E64" s="32"/>
      <c r="F64" s="32"/>
      <c r="G64" s="51"/>
      <c r="H64" s="51"/>
      <c r="I64" s="32"/>
      <c r="J64" s="32"/>
      <c r="K64" s="32"/>
      <c r="L64" s="51"/>
      <c r="M64" s="55">
        <v>2120811</v>
      </c>
      <c r="N64" s="45" t="s">
        <v>2074</v>
      </c>
      <c r="O64" s="28">
        <v>0</v>
      </c>
      <c r="P64" s="48">
        <v>0</v>
      </c>
      <c r="Q64" s="48">
        <v>0</v>
      </c>
      <c r="R64" s="60">
        <v>0</v>
      </c>
      <c r="S64" s="48">
        <v>0</v>
      </c>
      <c r="T64" s="48">
        <v>0</v>
      </c>
      <c r="U64" s="48">
        <v>0</v>
      </c>
      <c r="V64" s="28">
        <v>0</v>
      </c>
      <c r="W64" s="45"/>
      <c r="X64" s="45"/>
      <c r="Y64" s="32"/>
    </row>
    <row r="65" ht="17.1" customHeight="1" spans="1:25">
      <c r="A65" s="45"/>
      <c r="B65" s="45"/>
      <c r="C65" s="32"/>
      <c r="D65" s="32"/>
      <c r="E65" s="32"/>
      <c r="F65" s="32"/>
      <c r="G65" s="51"/>
      <c r="H65" s="51"/>
      <c r="I65" s="32"/>
      <c r="J65" s="32"/>
      <c r="K65" s="32"/>
      <c r="L65" s="51"/>
      <c r="M65" s="55">
        <v>2120813</v>
      </c>
      <c r="N65" s="45" t="s">
        <v>1796</v>
      </c>
      <c r="O65" s="28">
        <v>0</v>
      </c>
      <c r="P65" s="48">
        <v>0</v>
      </c>
      <c r="Q65" s="48">
        <v>0</v>
      </c>
      <c r="R65" s="60">
        <v>0</v>
      </c>
      <c r="S65" s="48">
        <v>0</v>
      </c>
      <c r="T65" s="48">
        <v>0</v>
      </c>
      <c r="U65" s="48">
        <v>0</v>
      </c>
      <c r="V65" s="28">
        <v>0</v>
      </c>
      <c r="W65" s="45"/>
      <c r="X65" s="45"/>
      <c r="Y65" s="32"/>
    </row>
    <row r="66" ht="17.1" customHeight="1" spans="1:25">
      <c r="A66" s="45"/>
      <c r="B66" s="45"/>
      <c r="C66" s="32"/>
      <c r="D66" s="32"/>
      <c r="E66" s="32"/>
      <c r="F66" s="32"/>
      <c r="G66" s="51"/>
      <c r="H66" s="51"/>
      <c r="I66" s="32"/>
      <c r="J66" s="32"/>
      <c r="K66" s="32"/>
      <c r="L66" s="51"/>
      <c r="M66" s="55" t="s">
        <v>2101</v>
      </c>
      <c r="N66" s="45" t="s">
        <v>2102</v>
      </c>
      <c r="O66" s="28">
        <v>3</v>
      </c>
      <c r="P66" s="48">
        <v>0</v>
      </c>
      <c r="Q66" s="48">
        <v>0</v>
      </c>
      <c r="R66" s="60">
        <v>0</v>
      </c>
      <c r="S66" s="48">
        <v>0</v>
      </c>
      <c r="T66" s="48">
        <v>0</v>
      </c>
      <c r="U66" s="48">
        <v>0</v>
      </c>
      <c r="V66" s="28">
        <v>0</v>
      </c>
      <c r="W66" s="45"/>
      <c r="X66" s="45"/>
      <c r="Y66" s="32"/>
    </row>
    <row r="67" ht="17.1" customHeight="1" spans="1:25">
      <c r="A67" s="45"/>
      <c r="B67" s="45"/>
      <c r="C67" s="32"/>
      <c r="D67" s="32"/>
      <c r="E67" s="32"/>
      <c r="F67" s="32"/>
      <c r="G67" s="51"/>
      <c r="H67" s="51"/>
      <c r="I67" s="32"/>
      <c r="J67" s="32"/>
      <c r="K67" s="32"/>
      <c r="L67" s="51"/>
      <c r="M67" s="55">
        <v>232020211</v>
      </c>
      <c r="N67" s="47" t="s">
        <v>2103</v>
      </c>
      <c r="O67" s="28">
        <v>0</v>
      </c>
      <c r="P67" s="48">
        <v>0</v>
      </c>
      <c r="Q67" s="48">
        <v>0</v>
      </c>
      <c r="R67" s="60">
        <v>0</v>
      </c>
      <c r="S67" s="48">
        <v>0</v>
      </c>
      <c r="T67" s="48">
        <v>0</v>
      </c>
      <c r="U67" s="48">
        <v>0</v>
      </c>
      <c r="V67" s="28">
        <v>0</v>
      </c>
      <c r="W67" s="45"/>
      <c r="X67" s="45"/>
      <c r="Y67" s="32"/>
    </row>
    <row r="68" ht="17.1" customHeight="1" spans="1:25">
      <c r="A68" s="45"/>
      <c r="B68" s="45"/>
      <c r="C68" s="32"/>
      <c r="D68" s="32"/>
      <c r="E68" s="32"/>
      <c r="F68" s="32"/>
      <c r="G68" s="51"/>
      <c r="H68" s="51"/>
      <c r="I68" s="32"/>
      <c r="J68" s="32"/>
      <c r="K68" s="32"/>
      <c r="L68" s="51"/>
      <c r="M68" s="55">
        <v>233020211</v>
      </c>
      <c r="N68" s="47" t="s">
        <v>2104</v>
      </c>
      <c r="O68" s="60">
        <v>0</v>
      </c>
      <c r="P68" s="48">
        <v>0</v>
      </c>
      <c r="Q68" s="48">
        <v>0</v>
      </c>
      <c r="R68" s="60">
        <v>0</v>
      </c>
      <c r="S68" s="48">
        <v>0</v>
      </c>
      <c r="T68" s="48">
        <v>0</v>
      </c>
      <c r="U68" s="48">
        <v>0</v>
      </c>
      <c r="V68" s="60">
        <v>0</v>
      </c>
      <c r="W68" s="45"/>
      <c r="X68" s="45"/>
      <c r="Y68" s="32"/>
    </row>
    <row r="69" ht="17.1" customHeight="1" spans="1:25">
      <c r="A69" s="45">
        <v>1030144</v>
      </c>
      <c r="B69" s="47" t="s">
        <v>2105</v>
      </c>
      <c r="C69" s="28">
        <v>283</v>
      </c>
      <c r="D69" s="29">
        <v>0</v>
      </c>
      <c r="E69" s="26">
        <v>0</v>
      </c>
      <c r="F69" s="48">
        <v>0</v>
      </c>
      <c r="G69" s="28">
        <v>0</v>
      </c>
      <c r="H69" s="26">
        <v>0</v>
      </c>
      <c r="I69" s="26">
        <v>0</v>
      </c>
      <c r="J69" s="48">
        <v>0</v>
      </c>
      <c r="K69" s="28">
        <v>0</v>
      </c>
      <c r="L69" s="28">
        <v>0</v>
      </c>
      <c r="M69" s="55"/>
      <c r="N69" s="47" t="s">
        <v>2106</v>
      </c>
      <c r="O69" s="11">
        <f t="shared" ref="O69:V69" si="17">SUM(O70,O76,O77)</f>
        <v>283</v>
      </c>
      <c r="P69" s="53">
        <f t="shared" si="17"/>
        <v>0</v>
      </c>
      <c r="Q69" s="53">
        <f t="shared" si="17"/>
        <v>0</v>
      </c>
      <c r="R69" s="11">
        <f t="shared" si="17"/>
        <v>0</v>
      </c>
      <c r="S69" s="11">
        <f t="shared" si="17"/>
        <v>0</v>
      </c>
      <c r="T69" s="53">
        <f t="shared" si="17"/>
        <v>0</v>
      </c>
      <c r="U69" s="53">
        <f t="shared" si="17"/>
        <v>0</v>
      </c>
      <c r="V69" s="11">
        <f t="shared" si="17"/>
        <v>0</v>
      </c>
      <c r="W69" s="45">
        <v>1030144</v>
      </c>
      <c r="X69" s="47" t="s">
        <v>2107</v>
      </c>
      <c r="Y69" s="11">
        <f>SUM(C69:K69)-SUM(O69:V69)</f>
        <v>0</v>
      </c>
    </row>
    <row r="70" ht="17.1" customHeight="1" spans="1:25">
      <c r="A70" s="45"/>
      <c r="B70" s="47"/>
      <c r="C70" s="32"/>
      <c r="D70" s="32"/>
      <c r="E70" s="32"/>
      <c r="F70" s="32"/>
      <c r="G70" s="51"/>
      <c r="H70" s="51"/>
      <c r="I70" s="32"/>
      <c r="J70" s="32"/>
      <c r="K70" s="32"/>
      <c r="L70" s="51"/>
      <c r="M70" s="55">
        <v>21209</v>
      </c>
      <c r="N70" s="47" t="s">
        <v>2108</v>
      </c>
      <c r="O70" s="11">
        <f t="shared" ref="O70:V70" si="18">SUM(O71:O75)</f>
        <v>283</v>
      </c>
      <c r="P70" s="53">
        <f t="shared" si="18"/>
        <v>0</v>
      </c>
      <c r="Q70" s="53">
        <f t="shared" si="18"/>
        <v>0</v>
      </c>
      <c r="R70" s="11">
        <f t="shared" si="18"/>
        <v>0</v>
      </c>
      <c r="S70" s="11">
        <f t="shared" si="18"/>
        <v>0</v>
      </c>
      <c r="T70" s="53">
        <f t="shared" si="18"/>
        <v>0</v>
      </c>
      <c r="U70" s="53">
        <f t="shared" si="18"/>
        <v>0</v>
      </c>
      <c r="V70" s="11">
        <f t="shared" si="18"/>
        <v>0</v>
      </c>
      <c r="W70" s="45"/>
      <c r="X70" s="47"/>
      <c r="Y70" s="32"/>
    </row>
    <row r="71" ht="17.1" customHeight="1" spans="1:25">
      <c r="A71" s="45"/>
      <c r="B71" s="47"/>
      <c r="C71" s="32"/>
      <c r="D71" s="32"/>
      <c r="E71" s="32"/>
      <c r="F71" s="32"/>
      <c r="G71" s="51"/>
      <c r="H71" s="51"/>
      <c r="I71" s="32"/>
      <c r="J71" s="32"/>
      <c r="K71" s="32"/>
      <c r="L71" s="51"/>
      <c r="M71" s="55">
        <v>2120901</v>
      </c>
      <c r="N71" s="45" t="s">
        <v>2109</v>
      </c>
      <c r="O71" s="28">
        <v>165</v>
      </c>
      <c r="P71" s="48">
        <v>0</v>
      </c>
      <c r="Q71" s="48">
        <v>0</v>
      </c>
      <c r="R71" s="60">
        <v>0</v>
      </c>
      <c r="S71" s="48">
        <v>0</v>
      </c>
      <c r="T71" s="48">
        <v>0</v>
      </c>
      <c r="U71" s="48">
        <v>0</v>
      </c>
      <c r="V71" s="28">
        <v>0</v>
      </c>
      <c r="W71" s="45"/>
      <c r="X71" s="47"/>
      <c r="Y71" s="32"/>
    </row>
    <row r="72" ht="17.1" customHeight="1" spans="1:25">
      <c r="A72" s="45"/>
      <c r="B72" s="47"/>
      <c r="C72" s="32"/>
      <c r="D72" s="32"/>
      <c r="E72" s="32"/>
      <c r="F72" s="32"/>
      <c r="G72" s="51"/>
      <c r="H72" s="51"/>
      <c r="I72" s="32"/>
      <c r="J72" s="32"/>
      <c r="K72" s="32"/>
      <c r="L72" s="51"/>
      <c r="M72" s="55">
        <v>2120902</v>
      </c>
      <c r="N72" s="45" t="s">
        <v>2110</v>
      </c>
      <c r="O72" s="28">
        <v>118</v>
      </c>
      <c r="P72" s="48">
        <v>0</v>
      </c>
      <c r="Q72" s="48">
        <v>0</v>
      </c>
      <c r="R72" s="60">
        <v>0</v>
      </c>
      <c r="S72" s="48">
        <v>0</v>
      </c>
      <c r="T72" s="48">
        <v>0</v>
      </c>
      <c r="U72" s="48">
        <v>0</v>
      </c>
      <c r="V72" s="28">
        <v>0</v>
      </c>
      <c r="W72" s="45"/>
      <c r="X72" s="47"/>
      <c r="Y72" s="32"/>
    </row>
    <row r="73" ht="17.1" customHeight="1" spans="1:25">
      <c r="A73" s="45"/>
      <c r="B73" s="47"/>
      <c r="C73" s="32"/>
      <c r="D73" s="32"/>
      <c r="E73" s="32"/>
      <c r="F73" s="32"/>
      <c r="G73" s="51"/>
      <c r="H73" s="51"/>
      <c r="I73" s="32"/>
      <c r="J73" s="32"/>
      <c r="K73" s="32"/>
      <c r="L73" s="51"/>
      <c r="M73" s="55">
        <v>2120903</v>
      </c>
      <c r="N73" s="45" t="s">
        <v>2111</v>
      </c>
      <c r="O73" s="28">
        <v>0</v>
      </c>
      <c r="P73" s="48">
        <v>0</v>
      </c>
      <c r="Q73" s="48">
        <v>0</v>
      </c>
      <c r="R73" s="60">
        <v>0</v>
      </c>
      <c r="S73" s="48">
        <v>0</v>
      </c>
      <c r="T73" s="48">
        <v>0</v>
      </c>
      <c r="U73" s="48">
        <v>0</v>
      </c>
      <c r="V73" s="28">
        <v>0</v>
      </c>
      <c r="W73" s="45"/>
      <c r="X73" s="47"/>
      <c r="Y73" s="32"/>
    </row>
    <row r="74" ht="17.1" customHeight="1" spans="1:25">
      <c r="A74" s="45"/>
      <c r="B74" s="47"/>
      <c r="C74" s="32"/>
      <c r="D74" s="32"/>
      <c r="E74" s="32"/>
      <c r="F74" s="32"/>
      <c r="G74" s="51"/>
      <c r="H74" s="51"/>
      <c r="I74" s="32"/>
      <c r="J74" s="32"/>
      <c r="K74" s="32"/>
      <c r="L74" s="51"/>
      <c r="M74" s="55">
        <v>2120904</v>
      </c>
      <c r="N74" s="45" t="s">
        <v>2112</v>
      </c>
      <c r="O74" s="28">
        <v>0</v>
      </c>
      <c r="P74" s="48">
        <v>0</v>
      </c>
      <c r="Q74" s="48">
        <v>0</v>
      </c>
      <c r="R74" s="60">
        <v>0</v>
      </c>
      <c r="S74" s="48">
        <v>0</v>
      </c>
      <c r="T74" s="48">
        <v>0</v>
      </c>
      <c r="U74" s="48">
        <v>0</v>
      </c>
      <c r="V74" s="28">
        <v>0</v>
      </c>
      <c r="W74" s="45"/>
      <c r="X74" s="47"/>
      <c r="Y74" s="32"/>
    </row>
    <row r="75" ht="17.1" customHeight="1" spans="1:25">
      <c r="A75" s="45"/>
      <c r="B75" s="47"/>
      <c r="C75" s="32"/>
      <c r="D75" s="32"/>
      <c r="E75" s="32"/>
      <c r="F75" s="32"/>
      <c r="G75" s="51"/>
      <c r="H75" s="51"/>
      <c r="I75" s="32"/>
      <c r="J75" s="32"/>
      <c r="K75" s="32"/>
      <c r="L75" s="51"/>
      <c r="M75" s="55">
        <v>2120999</v>
      </c>
      <c r="N75" s="45" t="s">
        <v>2113</v>
      </c>
      <c r="O75" s="28">
        <v>0</v>
      </c>
      <c r="P75" s="48">
        <v>0</v>
      </c>
      <c r="Q75" s="48">
        <v>0</v>
      </c>
      <c r="R75" s="60">
        <v>0</v>
      </c>
      <c r="S75" s="48">
        <v>0</v>
      </c>
      <c r="T75" s="48">
        <v>0</v>
      </c>
      <c r="U75" s="48">
        <v>0</v>
      </c>
      <c r="V75" s="28">
        <v>0</v>
      </c>
      <c r="W75" s="45"/>
      <c r="X75" s="47"/>
      <c r="Y75" s="32"/>
    </row>
    <row r="76" ht="17.1" customHeight="1" spans="1:25">
      <c r="A76" s="45"/>
      <c r="B76" s="47"/>
      <c r="C76" s="32"/>
      <c r="D76" s="32"/>
      <c r="E76" s="32"/>
      <c r="F76" s="32"/>
      <c r="G76" s="51"/>
      <c r="H76" s="51"/>
      <c r="I76" s="32"/>
      <c r="J76" s="32"/>
      <c r="K76" s="32"/>
      <c r="L76" s="51"/>
      <c r="M76" s="55">
        <v>232020210</v>
      </c>
      <c r="N76" s="47" t="s">
        <v>2114</v>
      </c>
      <c r="O76" s="28">
        <v>0</v>
      </c>
      <c r="P76" s="48">
        <v>0</v>
      </c>
      <c r="Q76" s="48">
        <v>0</v>
      </c>
      <c r="R76" s="60">
        <v>0</v>
      </c>
      <c r="S76" s="48">
        <v>0</v>
      </c>
      <c r="T76" s="48">
        <v>0</v>
      </c>
      <c r="U76" s="48">
        <v>0</v>
      </c>
      <c r="V76" s="28">
        <v>0</v>
      </c>
      <c r="W76" s="45"/>
      <c r="X76" s="47"/>
      <c r="Y76" s="32"/>
    </row>
    <row r="77" ht="17.1" customHeight="1" spans="1:25">
      <c r="A77" s="45"/>
      <c r="B77" s="47"/>
      <c r="C77" s="32"/>
      <c r="D77" s="32"/>
      <c r="E77" s="32"/>
      <c r="F77" s="32"/>
      <c r="G77" s="51"/>
      <c r="H77" s="51"/>
      <c r="I77" s="32"/>
      <c r="J77" s="32"/>
      <c r="K77" s="32"/>
      <c r="L77" s="51"/>
      <c r="M77" s="55">
        <v>233020210</v>
      </c>
      <c r="N77" s="47" t="s">
        <v>2115</v>
      </c>
      <c r="O77" s="60">
        <v>0</v>
      </c>
      <c r="P77" s="48">
        <v>0</v>
      </c>
      <c r="Q77" s="48">
        <v>0</v>
      </c>
      <c r="R77" s="60">
        <v>0</v>
      </c>
      <c r="S77" s="48">
        <v>0</v>
      </c>
      <c r="T77" s="48">
        <v>0</v>
      </c>
      <c r="U77" s="48">
        <v>0</v>
      </c>
      <c r="V77" s="60">
        <v>0</v>
      </c>
      <c r="W77" s="45"/>
      <c r="X77" s="47"/>
      <c r="Y77" s="32"/>
    </row>
    <row r="78" ht="17.1" customHeight="1" spans="1:25">
      <c r="A78" s="45">
        <v>1030146</v>
      </c>
      <c r="B78" s="47" t="s">
        <v>2116</v>
      </c>
      <c r="C78" s="28">
        <v>481</v>
      </c>
      <c r="D78" s="29">
        <v>0</v>
      </c>
      <c r="E78" s="26">
        <v>4</v>
      </c>
      <c r="F78" s="48">
        <v>0</v>
      </c>
      <c r="G78" s="28">
        <v>0</v>
      </c>
      <c r="H78" s="26">
        <v>0</v>
      </c>
      <c r="I78" s="26">
        <v>0</v>
      </c>
      <c r="J78" s="48">
        <v>0</v>
      </c>
      <c r="K78" s="28">
        <v>0</v>
      </c>
      <c r="L78" s="28">
        <v>0</v>
      </c>
      <c r="M78" s="55"/>
      <c r="N78" s="47" t="s">
        <v>2117</v>
      </c>
      <c r="O78" s="11">
        <f t="shared" ref="O78:V78" si="19">SUM(O79,O83,O84)</f>
        <v>484</v>
      </c>
      <c r="P78" s="53">
        <f t="shared" si="19"/>
        <v>0</v>
      </c>
      <c r="Q78" s="53">
        <f t="shared" si="19"/>
        <v>0</v>
      </c>
      <c r="R78" s="11">
        <f t="shared" si="19"/>
        <v>0</v>
      </c>
      <c r="S78" s="11">
        <f t="shared" si="19"/>
        <v>0</v>
      </c>
      <c r="T78" s="53">
        <f t="shared" si="19"/>
        <v>0</v>
      </c>
      <c r="U78" s="53">
        <f t="shared" si="19"/>
        <v>0</v>
      </c>
      <c r="V78" s="11">
        <f t="shared" si="19"/>
        <v>0</v>
      </c>
      <c r="W78" s="45">
        <v>1030146</v>
      </c>
      <c r="X78" s="47" t="s">
        <v>2118</v>
      </c>
      <c r="Y78" s="11">
        <f>SUM(C78:K78)-SUM(O78:V78)</f>
        <v>1</v>
      </c>
    </row>
    <row r="79" ht="17.1" customHeight="1" spans="1:25">
      <c r="A79" s="45"/>
      <c r="B79" s="45"/>
      <c r="C79" s="32"/>
      <c r="D79" s="32"/>
      <c r="E79" s="32"/>
      <c r="F79" s="32"/>
      <c r="G79" s="51"/>
      <c r="H79" s="51"/>
      <c r="I79" s="32"/>
      <c r="J79" s="32"/>
      <c r="K79" s="32"/>
      <c r="L79" s="51"/>
      <c r="M79" s="55">
        <v>21210</v>
      </c>
      <c r="N79" s="47" t="s">
        <v>2119</v>
      </c>
      <c r="O79" s="11">
        <f t="shared" ref="O79:V79" si="20">SUM(O80:O82)</f>
        <v>484</v>
      </c>
      <c r="P79" s="53">
        <f t="shared" si="20"/>
        <v>0</v>
      </c>
      <c r="Q79" s="53">
        <f t="shared" si="20"/>
        <v>0</v>
      </c>
      <c r="R79" s="11">
        <f t="shared" si="20"/>
        <v>0</v>
      </c>
      <c r="S79" s="11">
        <f t="shared" si="20"/>
        <v>0</v>
      </c>
      <c r="T79" s="53">
        <f t="shared" si="20"/>
        <v>0</v>
      </c>
      <c r="U79" s="53">
        <f t="shared" si="20"/>
        <v>0</v>
      </c>
      <c r="V79" s="11">
        <f t="shared" si="20"/>
        <v>0</v>
      </c>
      <c r="W79" s="45"/>
      <c r="X79" s="45"/>
      <c r="Y79" s="32"/>
    </row>
    <row r="80" ht="17.1" customHeight="1" spans="1:25">
      <c r="A80" s="45"/>
      <c r="B80" s="45"/>
      <c r="C80" s="32"/>
      <c r="D80" s="32"/>
      <c r="E80" s="32"/>
      <c r="F80" s="32"/>
      <c r="G80" s="51"/>
      <c r="H80" s="51"/>
      <c r="I80" s="32"/>
      <c r="J80" s="32"/>
      <c r="K80" s="32"/>
      <c r="L80" s="51"/>
      <c r="M80" s="55">
        <v>2121001</v>
      </c>
      <c r="N80" s="45" t="s">
        <v>2088</v>
      </c>
      <c r="O80" s="28">
        <v>484</v>
      </c>
      <c r="P80" s="48">
        <v>0</v>
      </c>
      <c r="Q80" s="48">
        <v>0</v>
      </c>
      <c r="R80" s="60">
        <v>0</v>
      </c>
      <c r="S80" s="48">
        <v>0</v>
      </c>
      <c r="T80" s="48">
        <v>0</v>
      </c>
      <c r="U80" s="48">
        <v>0</v>
      </c>
      <c r="V80" s="28">
        <v>0</v>
      </c>
      <c r="W80" s="45"/>
      <c r="X80" s="45"/>
      <c r="Y80" s="32"/>
    </row>
    <row r="81" ht="17.1" customHeight="1" spans="1:25">
      <c r="A81" s="45"/>
      <c r="B81" s="45"/>
      <c r="C81" s="32"/>
      <c r="D81" s="32"/>
      <c r="E81" s="32"/>
      <c r="F81" s="32"/>
      <c r="G81" s="51"/>
      <c r="H81" s="51"/>
      <c r="I81" s="32"/>
      <c r="J81" s="32"/>
      <c r="K81" s="32"/>
      <c r="L81" s="51"/>
      <c r="M81" s="55">
        <v>2121002</v>
      </c>
      <c r="N81" s="45" t="s">
        <v>2090</v>
      </c>
      <c r="O81" s="28">
        <v>0</v>
      </c>
      <c r="P81" s="48">
        <v>0</v>
      </c>
      <c r="Q81" s="48">
        <v>0</v>
      </c>
      <c r="R81" s="60">
        <v>0</v>
      </c>
      <c r="S81" s="48">
        <v>0</v>
      </c>
      <c r="T81" s="48">
        <v>0</v>
      </c>
      <c r="U81" s="48">
        <v>0</v>
      </c>
      <c r="V81" s="28">
        <v>0</v>
      </c>
      <c r="W81" s="45"/>
      <c r="X81" s="45"/>
      <c r="Y81" s="32"/>
    </row>
    <row r="82" ht="17.1" customHeight="1" spans="1:25">
      <c r="A82" s="45"/>
      <c r="B82" s="45"/>
      <c r="C82" s="32"/>
      <c r="D82" s="32"/>
      <c r="E82" s="32"/>
      <c r="F82" s="32"/>
      <c r="G82" s="51"/>
      <c r="H82" s="51"/>
      <c r="I82" s="32"/>
      <c r="J82" s="32"/>
      <c r="K82" s="32"/>
      <c r="L82" s="51"/>
      <c r="M82" s="55">
        <v>2121099</v>
      </c>
      <c r="N82" s="45" t="s">
        <v>2120</v>
      </c>
      <c r="O82" s="28">
        <v>0</v>
      </c>
      <c r="P82" s="48">
        <v>0</v>
      </c>
      <c r="Q82" s="48">
        <v>0</v>
      </c>
      <c r="R82" s="60">
        <v>0</v>
      </c>
      <c r="S82" s="48">
        <v>0</v>
      </c>
      <c r="T82" s="48">
        <v>0</v>
      </c>
      <c r="U82" s="48">
        <v>0</v>
      </c>
      <c r="V82" s="28">
        <v>0</v>
      </c>
      <c r="W82" s="45"/>
      <c r="X82" s="45"/>
      <c r="Y82" s="32"/>
    </row>
    <row r="83" ht="17.1" customHeight="1" spans="1:25">
      <c r="A83" s="45"/>
      <c r="B83" s="45"/>
      <c r="C83" s="32"/>
      <c r="D83" s="32"/>
      <c r="E83" s="32"/>
      <c r="F83" s="32"/>
      <c r="G83" s="51"/>
      <c r="H83" s="51"/>
      <c r="I83" s="32"/>
      <c r="J83" s="32"/>
      <c r="K83" s="32"/>
      <c r="L83" s="51"/>
      <c r="M83" s="55">
        <v>232020212</v>
      </c>
      <c r="N83" s="47" t="s">
        <v>2121</v>
      </c>
      <c r="O83" s="28">
        <v>0</v>
      </c>
      <c r="P83" s="48">
        <v>0</v>
      </c>
      <c r="Q83" s="48">
        <v>0</v>
      </c>
      <c r="R83" s="60">
        <v>0</v>
      </c>
      <c r="S83" s="48">
        <v>0</v>
      </c>
      <c r="T83" s="48">
        <v>0</v>
      </c>
      <c r="U83" s="48">
        <v>0</v>
      </c>
      <c r="V83" s="28">
        <v>0</v>
      </c>
      <c r="W83" s="45"/>
      <c r="X83" s="45"/>
      <c r="Y83" s="32"/>
    </row>
    <row r="84" ht="17.1" customHeight="1" spans="1:25">
      <c r="A84" s="45"/>
      <c r="B84" s="45"/>
      <c r="C84" s="32"/>
      <c r="D84" s="32"/>
      <c r="E84" s="32"/>
      <c r="F84" s="32"/>
      <c r="G84" s="51"/>
      <c r="H84" s="51"/>
      <c r="I84" s="32"/>
      <c r="J84" s="32"/>
      <c r="K84" s="32"/>
      <c r="L84" s="51"/>
      <c r="M84" s="55">
        <v>233020212</v>
      </c>
      <c r="N84" s="47" t="s">
        <v>2122</v>
      </c>
      <c r="O84" s="60">
        <v>0</v>
      </c>
      <c r="P84" s="48">
        <v>0</v>
      </c>
      <c r="Q84" s="48">
        <v>0</v>
      </c>
      <c r="R84" s="60">
        <v>0</v>
      </c>
      <c r="S84" s="48">
        <v>0</v>
      </c>
      <c r="T84" s="48">
        <v>0</v>
      </c>
      <c r="U84" s="48">
        <v>0</v>
      </c>
      <c r="V84" s="60">
        <v>0</v>
      </c>
      <c r="W84" s="45"/>
      <c r="X84" s="45"/>
      <c r="Y84" s="32"/>
    </row>
    <row r="85" ht="17.1" customHeight="1" spans="1:25">
      <c r="A85" s="45">
        <v>1030147</v>
      </c>
      <c r="B85" s="47" t="s">
        <v>2123</v>
      </c>
      <c r="C85" s="28">
        <v>140</v>
      </c>
      <c r="D85" s="29">
        <v>0</v>
      </c>
      <c r="E85" s="26">
        <v>0</v>
      </c>
      <c r="F85" s="48">
        <v>0</v>
      </c>
      <c r="G85" s="28">
        <v>0</v>
      </c>
      <c r="H85" s="26">
        <v>0</v>
      </c>
      <c r="I85" s="26">
        <v>0</v>
      </c>
      <c r="J85" s="48">
        <v>0</v>
      </c>
      <c r="K85" s="28">
        <v>0</v>
      </c>
      <c r="L85" s="28">
        <v>0</v>
      </c>
      <c r="M85" s="55"/>
      <c r="N85" s="47" t="s">
        <v>2124</v>
      </c>
      <c r="O85" s="11">
        <f t="shared" ref="O85:V85" si="21">SUM(O86:O88)</f>
        <v>134</v>
      </c>
      <c r="P85" s="53">
        <f t="shared" si="21"/>
        <v>0</v>
      </c>
      <c r="Q85" s="53">
        <f t="shared" si="21"/>
        <v>0</v>
      </c>
      <c r="R85" s="11">
        <f t="shared" si="21"/>
        <v>0</v>
      </c>
      <c r="S85" s="11">
        <f t="shared" si="21"/>
        <v>0</v>
      </c>
      <c r="T85" s="53">
        <f t="shared" si="21"/>
        <v>0</v>
      </c>
      <c r="U85" s="53">
        <f t="shared" si="21"/>
        <v>0</v>
      </c>
      <c r="V85" s="11">
        <f t="shared" si="21"/>
        <v>6</v>
      </c>
      <c r="W85" s="45">
        <v>1030147</v>
      </c>
      <c r="X85" s="47" t="s">
        <v>2125</v>
      </c>
      <c r="Y85" s="11">
        <f>SUM(C85:K85)-SUM(O85:V85)</f>
        <v>0</v>
      </c>
    </row>
    <row r="86" ht="17.1" customHeight="1" spans="1:25">
      <c r="A86" s="45"/>
      <c r="B86" s="47"/>
      <c r="C86" s="32"/>
      <c r="D86" s="32"/>
      <c r="E86" s="32"/>
      <c r="F86" s="54"/>
      <c r="G86" s="32"/>
      <c r="H86" s="32"/>
      <c r="I86" s="32"/>
      <c r="J86" s="54"/>
      <c r="K86" s="32"/>
      <c r="L86" s="32"/>
      <c r="M86" s="55">
        <v>21211</v>
      </c>
      <c r="N86" s="47" t="s">
        <v>2126</v>
      </c>
      <c r="O86" s="28">
        <v>134</v>
      </c>
      <c r="P86" s="48">
        <v>0</v>
      </c>
      <c r="Q86" s="48">
        <v>0</v>
      </c>
      <c r="R86" s="60">
        <v>0</v>
      </c>
      <c r="S86" s="48">
        <v>0</v>
      </c>
      <c r="T86" s="48">
        <v>0</v>
      </c>
      <c r="U86" s="48">
        <v>0</v>
      </c>
      <c r="V86" s="28">
        <v>6</v>
      </c>
      <c r="W86" s="66"/>
      <c r="X86" s="66"/>
      <c r="Y86" s="66"/>
    </row>
    <row r="87" ht="17.1" customHeight="1" spans="1:25">
      <c r="A87" s="45"/>
      <c r="B87" s="47"/>
      <c r="C87" s="32"/>
      <c r="D87" s="32"/>
      <c r="E87" s="32"/>
      <c r="F87" s="54"/>
      <c r="G87" s="32"/>
      <c r="H87" s="32"/>
      <c r="I87" s="32"/>
      <c r="J87" s="54"/>
      <c r="K87" s="32"/>
      <c r="L87" s="32"/>
      <c r="M87" s="55">
        <v>232020213</v>
      </c>
      <c r="N87" s="47" t="s">
        <v>2127</v>
      </c>
      <c r="O87" s="28">
        <v>0</v>
      </c>
      <c r="P87" s="48">
        <v>0</v>
      </c>
      <c r="Q87" s="48">
        <v>0</v>
      </c>
      <c r="R87" s="60">
        <v>0</v>
      </c>
      <c r="S87" s="48">
        <v>0</v>
      </c>
      <c r="T87" s="48">
        <v>0</v>
      </c>
      <c r="U87" s="48">
        <v>0</v>
      </c>
      <c r="V87" s="28">
        <v>0</v>
      </c>
      <c r="W87" s="66"/>
      <c r="X87" s="66"/>
      <c r="Y87" s="66"/>
    </row>
    <row r="88" ht="17.1" customHeight="1" spans="1:25">
      <c r="A88" s="45"/>
      <c r="B88" s="47"/>
      <c r="C88" s="32"/>
      <c r="D88" s="32"/>
      <c r="E88" s="32"/>
      <c r="F88" s="32"/>
      <c r="G88" s="51"/>
      <c r="H88" s="51"/>
      <c r="I88" s="32"/>
      <c r="J88" s="32"/>
      <c r="K88" s="32"/>
      <c r="L88" s="51"/>
      <c r="M88" s="55">
        <v>233020213</v>
      </c>
      <c r="N88" s="47" t="s">
        <v>2128</v>
      </c>
      <c r="O88" s="60">
        <v>0</v>
      </c>
      <c r="P88" s="48">
        <v>0</v>
      </c>
      <c r="Q88" s="48">
        <v>0</v>
      </c>
      <c r="R88" s="60">
        <v>0</v>
      </c>
      <c r="S88" s="48">
        <v>0</v>
      </c>
      <c r="T88" s="48">
        <v>0</v>
      </c>
      <c r="U88" s="48">
        <v>0</v>
      </c>
      <c r="V88" s="60">
        <v>0</v>
      </c>
      <c r="W88" s="66"/>
      <c r="X88" s="66"/>
      <c r="Y88" s="66"/>
    </row>
    <row r="89" ht="17.1" customHeight="1" spans="1:25">
      <c r="A89" s="45">
        <v>1030133</v>
      </c>
      <c r="B89" s="47" t="s">
        <v>2129</v>
      </c>
      <c r="C89" s="11">
        <f t="shared" ref="C89:L89" si="22">SUM(C90:C91)</f>
        <v>0</v>
      </c>
      <c r="D89" s="11">
        <f t="shared" si="22"/>
        <v>0</v>
      </c>
      <c r="E89" s="11">
        <f t="shared" si="22"/>
        <v>24</v>
      </c>
      <c r="F89" s="53">
        <f t="shared" si="22"/>
        <v>0</v>
      </c>
      <c r="G89" s="11">
        <f t="shared" si="22"/>
        <v>0</v>
      </c>
      <c r="H89" s="11">
        <f t="shared" si="22"/>
        <v>0</v>
      </c>
      <c r="I89" s="11">
        <f t="shared" si="22"/>
        <v>0</v>
      </c>
      <c r="J89" s="53">
        <f t="shared" si="22"/>
        <v>0</v>
      </c>
      <c r="K89" s="11">
        <f t="shared" si="22"/>
        <v>0</v>
      </c>
      <c r="L89" s="11">
        <f t="shared" si="22"/>
        <v>0</v>
      </c>
      <c r="M89" s="55"/>
      <c r="N89" s="47" t="s">
        <v>2130</v>
      </c>
      <c r="O89" s="11">
        <f t="shared" ref="O89:V89" si="23">SUM(O90,O96,O97)</f>
        <v>24</v>
      </c>
      <c r="P89" s="53">
        <f t="shared" si="23"/>
        <v>0</v>
      </c>
      <c r="Q89" s="53">
        <f t="shared" si="23"/>
        <v>0</v>
      </c>
      <c r="R89" s="11">
        <f t="shared" si="23"/>
        <v>0</v>
      </c>
      <c r="S89" s="11">
        <f t="shared" si="23"/>
        <v>0</v>
      </c>
      <c r="T89" s="53">
        <f t="shared" si="23"/>
        <v>0</v>
      </c>
      <c r="U89" s="53">
        <f t="shared" si="23"/>
        <v>0</v>
      </c>
      <c r="V89" s="11">
        <f t="shared" si="23"/>
        <v>0</v>
      </c>
      <c r="W89" s="45">
        <v>1030133</v>
      </c>
      <c r="X89" s="47" t="s">
        <v>2131</v>
      </c>
      <c r="Y89" s="11">
        <f>SUM(C89:K89)-SUM(O89:V89)</f>
        <v>0</v>
      </c>
    </row>
    <row r="90" ht="17.1" customHeight="1" spans="1:25">
      <c r="A90" s="45">
        <v>103013301</v>
      </c>
      <c r="B90" s="45" t="s">
        <v>2132</v>
      </c>
      <c r="C90" s="28">
        <v>0</v>
      </c>
      <c r="D90" s="29">
        <v>0</v>
      </c>
      <c r="E90" s="26">
        <v>0</v>
      </c>
      <c r="F90" s="48">
        <v>0</v>
      </c>
      <c r="G90" s="28">
        <v>0</v>
      </c>
      <c r="H90" s="26">
        <v>0</v>
      </c>
      <c r="I90" s="26">
        <v>0</v>
      </c>
      <c r="J90" s="48">
        <v>0</v>
      </c>
      <c r="K90" s="28">
        <v>0</v>
      </c>
      <c r="L90" s="28">
        <v>0</v>
      </c>
      <c r="M90" s="55">
        <v>21212</v>
      </c>
      <c r="N90" s="47" t="s">
        <v>2133</v>
      </c>
      <c r="O90" s="11">
        <f t="shared" ref="O90:V90" si="24">SUM(O91:O95)</f>
        <v>24</v>
      </c>
      <c r="P90" s="53">
        <f t="shared" si="24"/>
        <v>0</v>
      </c>
      <c r="Q90" s="53">
        <f t="shared" si="24"/>
        <v>0</v>
      </c>
      <c r="R90" s="11">
        <f t="shared" si="24"/>
        <v>0</v>
      </c>
      <c r="S90" s="11">
        <f t="shared" si="24"/>
        <v>0</v>
      </c>
      <c r="T90" s="53">
        <f t="shared" si="24"/>
        <v>0</v>
      </c>
      <c r="U90" s="53">
        <f t="shared" si="24"/>
        <v>0</v>
      </c>
      <c r="V90" s="11">
        <f t="shared" si="24"/>
        <v>0</v>
      </c>
      <c r="W90" s="45">
        <v>103013301</v>
      </c>
      <c r="X90" s="45" t="s">
        <v>2134</v>
      </c>
      <c r="Y90" s="28">
        <v>0</v>
      </c>
    </row>
    <row r="91" ht="17.1" customHeight="1" spans="1:25">
      <c r="A91" s="45">
        <v>103013302</v>
      </c>
      <c r="B91" s="45" t="s">
        <v>2135</v>
      </c>
      <c r="C91" s="28">
        <v>0</v>
      </c>
      <c r="D91" s="29">
        <v>0</v>
      </c>
      <c r="E91" s="26">
        <v>24</v>
      </c>
      <c r="F91" s="48">
        <v>0</v>
      </c>
      <c r="G91" s="28">
        <v>0</v>
      </c>
      <c r="H91" s="26">
        <v>0</v>
      </c>
      <c r="I91" s="26">
        <v>0</v>
      </c>
      <c r="J91" s="48">
        <v>0</v>
      </c>
      <c r="K91" s="28">
        <v>0</v>
      </c>
      <c r="L91" s="28">
        <v>0</v>
      </c>
      <c r="M91" s="55">
        <v>2121201</v>
      </c>
      <c r="N91" s="45" t="s">
        <v>2136</v>
      </c>
      <c r="O91" s="28">
        <v>17</v>
      </c>
      <c r="P91" s="48">
        <v>0</v>
      </c>
      <c r="Q91" s="48">
        <v>0</v>
      </c>
      <c r="R91" s="60">
        <v>0</v>
      </c>
      <c r="S91" s="48">
        <v>0</v>
      </c>
      <c r="T91" s="48">
        <v>0</v>
      </c>
      <c r="U91" s="48">
        <v>0</v>
      </c>
      <c r="V91" s="28">
        <v>0</v>
      </c>
      <c r="W91" s="45">
        <v>103013302</v>
      </c>
      <c r="X91" s="45" t="s">
        <v>2137</v>
      </c>
      <c r="Y91" s="28">
        <v>0</v>
      </c>
    </row>
    <row r="92" ht="17.1" customHeight="1" spans="1:25">
      <c r="A92" s="45"/>
      <c r="B92" s="47"/>
      <c r="C92" s="32"/>
      <c r="D92" s="32"/>
      <c r="E92" s="32"/>
      <c r="F92" s="32"/>
      <c r="G92" s="51"/>
      <c r="H92" s="51"/>
      <c r="I92" s="32"/>
      <c r="J92" s="32"/>
      <c r="K92" s="32"/>
      <c r="L92" s="51"/>
      <c r="M92" s="55">
        <v>2121202</v>
      </c>
      <c r="N92" s="45" t="s">
        <v>2138</v>
      </c>
      <c r="O92" s="28">
        <v>7</v>
      </c>
      <c r="P92" s="48">
        <v>0</v>
      </c>
      <c r="Q92" s="48">
        <v>0</v>
      </c>
      <c r="R92" s="60">
        <v>0</v>
      </c>
      <c r="S92" s="48">
        <v>0</v>
      </c>
      <c r="T92" s="48">
        <v>0</v>
      </c>
      <c r="U92" s="48">
        <v>0</v>
      </c>
      <c r="V92" s="28">
        <v>0</v>
      </c>
      <c r="W92" s="45"/>
      <c r="X92" s="45"/>
      <c r="Y92" s="32"/>
    </row>
    <row r="93" ht="17.1" customHeight="1" spans="1:25">
      <c r="A93" s="45"/>
      <c r="B93" s="45"/>
      <c r="C93" s="32"/>
      <c r="D93" s="32"/>
      <c r="E93" s="32"/>
      <c r="F93" s="32"/>
      <c r="G93" s="51"/>
      <c r="H93" s="51"/>
      <c r="I93" s="32"/>
      <c r="J93" s="32"/>
      <c r="K93" s="32"/>
      <c r="L93" s="51"/>
      <c r="M93" s="55">
        <v>2121203</v>
      </c>
      <c r="N93" s="45" t="s">
        <v>2139</v>
      </c>
      <c r="O93" s="28">
        <v>0</v>
      </c>
      <c r="P93" s="48">
        <v>0</v>
      </c>
      <c r="Q93" s="48">
        <v>0</v>
      </c>
      <c r="R93" s="60">
        <v>0</v>
      </c>
      <c r="S93" s="48">
        <v>0</v>
      </c>
      <c r="T93" s="48">
        <v>0</v>
      </c>
      <c r="U93" s="48">
        <v>0</v>
      </c>
      <c r="V93" s="28">
        <v>0</v>
      </c>
      <c r="W93" s="45"/>
      <c r="X93" s="45"/>
      <c r="Y93" s="32"/>
    </row>
    <row r="94" ht="17.1" customHeight="1" spans="1:25">
      <c r="A94" s="45"/>
      <c r="B94" s="45"/>
      <c r="C94" s="32"/>
      <c r="D94" s="32"/>
      <c r="E94" s="32"/>
      <c r="F94" s="32"/>
      <c r="G94" s="51"/>
      <c r="H94" s="51"/>
      <c r="I94" s="32"/>
      <c r="J94" s="32"/>
      <c r="K94" s="32"/>
      <c r="L94" s="51"/>
      <c r="M94" s="55">
        <v>2121204</v>
      </c>
      <c r="N94" s="45" t="s">
        <v>2140</v>
      </c>
      <c r="O94" s="28">
        <v>0</v>
      </c>
      <c r="P94" s="48">
        <v>0</v>
      </c>
      <c r="Q94" s="48">
        <v>0</v>
      </c>
      <c r="R94" s="60">
        <v>0</v>
      </c>
      <c r="S94" s="48">
        <v>0</v>
      </c>
      <c r="T94" s="48">
        <v>0</v>
      </c>
      <c r="U94" s="48">
        <v>0</v>
      </c>
      <c r="V94" s="28">
        <v>0</v>
      </c>
      <c r="W94" s="45"/>
      <c r="X94" s="45"/>
      <c r="Y94" s="32"/>
    </row>
    <row r="95" ht="17.1" customHeight="1" spans="1:25">
      <c r="A95" s="45"/>
      <c r="B95" s="45"/>
      <c r="C95" s="32"/>
      <c r="D95" s="32"/>
      <c r="E95" s="32"/>
      <c r="F95" s="32"/>
      <c r="G95" s="51"/>
      <c r="H95" s="51"/>
      <c r="I95" s="32"/>
      <c r="J95" s="32"/>
      <c r="K95" s="32"/>
      <c r="L95" s="51"/>
      <c r="M95" s="55">
        <v>2121299</v>
      </c>
      <c r="N95" s="45" t="s">
        <v>2141</v>
      </c>
      <c r="O95" s="28">
        <v>0</v>
      </c>
      <c r="P95" s="48">
        <v>0</v>
      </c>
      <c r="Q95" s="48">
        <v>0</v>
      </c>
      <c r="R95" s="60">
        <v>0</v>
      </c>
      <c r="S95" s="48">
        <v>0</v>
      </c>
      <c r="T95" s="48">
        <v>0</v>
      </c>
      <c r="U95" s="48">
        <v>0</v>
      </c>
      <c r="V95" s="28">
        <v>0</v>
      </c>
      <c r="W95" s="45"/>
      <c r="X95" s="45"/>
      <c r="Y95" s="32"/>
    </row>
    <row r="96" ht="17.1" customHeight="1" spans="1:25">
      <c r="A96" s="45"/>
      <c r="B96" s="45"/>
      <c r="C96" s="32"/>
      <c r="D96" s="32"/>
      <c r="E96" s="32"/>
      <c r="F96" s="32"/>
      <c r="G96" s="51"/>
      <c r="H96" s="51"/>
      <c r="I96" s="32"/>
      <c r="J96" s="32"/>
      <c r="K96" s="32"/>
      <c r="L96" s="51"/>
      <c r="M96" s="55">
        <v>232020207</v>
      </c>
      <c r="N96" s="47" t="s">
        <v>2142</v>
      </c>
      <c r="O96" s="28">
        <v>0</v>
      </c>
      <c r="P96" s="48">
        <v>0</v>
      </c>
      <c r="Q96" s="48">
        <v>0</v>
      </c>
      <c r="R96" s="60">
        <v>0</v>
      </c>
      <c r="S96" s="48">
        <v>0</v>
      </c>
      <c r="T96" s="48">
        <v>0</v>
      </c>
      <c r="U96" s="48">
        <v>0</v>
      </c>
      <c r="V96" s="28">
        <v>0</v>
      </c>
      <c r="W96" s="45"/>
      <c r="X96" s="45"/>
      <c r="Y96" s="32"/>
    </row>
    <row r="97" ht="17.1" customHeight="1" spans="1:25">
      <c r="A97" s="45"/>
      <c r="B97" s="45"/>
      <c r="C97" s="32"/>
      <c r="D97" s="32"/>
      <c r="E97" s="32"/>
      <c r="F97" s="32"/>
      <c r="G97" s="51"/>
      <c r="H97" s="51"/>
      <c r="I97" s="32"/>
      <c r="J97" s="32"/>
      <c r="K97" s="32"/>
      <c r="L97" s="51"/>
      <c r="M97" s="55">
        <v>233020207</v>
      </c>
      <c r="N97" s="47" t="s">
        <v>2143</v>
      </c>
      <c r="O97" s="60">
        <v>0</v>
      </c>
      <c r="P97" s="48">
        <v>0</v>
      </c>
      <c r="Q97" s="48">
        <v>0</v>
      </c>
      <c r="R97" s="60">
        <v>0</v>
      </c>
      <c r="S97" s="48">
        <v>0</v>
      </c>
      <c r="T97" s="48">
        <v>0</v>
      </c>
      <c r="U97" s="48">
        <v>0</v>
      </c>
      <c r="V97" s="60">
        <v>0</v>
      </c>
      <c r="W97" s="45"/>
      <c r="X97" s="45"/>
      <c r="Y97" s="32"/>
    </row>
    <row r="98" ht="17.1" customHeight="1" spans="1:25">
      <c r="A98" s="45">
        <v>1030156</v>
      </c>
      <c r="B98" s="47" t="s">
        <v>2144</v>
      </c>
      <c r="C98" s="28">
        <v>290</v>
      </c>
      <c r="D98" s="29">
        <v>0</v>
      </c>
      <c r="E98" s="26">
        <v>0</v>
      </c>
      <c r="F98" s="48">
        <v>0</v>
      </c>
      <c r="G98" s="28">
        <v>0</v>
      </c>
      <c r="H98" s="26">
        <v>0</v>
      </c>
      <c r="I98" s="26">
        <v>0</v>
      </c>
      <c r="J98" s="48">
        <v>0</v>
      </c>
      <c r="K98" s="28">
        <v>0</v>
      </c>
      <c r="L98" s="28">
        <v>0</v>
      </c>
      <c r="M98" s="55"/>
      <c r="N98" s="47" t="s">
        <v>2145</v>
      </c>
      <c r="O98" s="11">
        <f t="shared" ref="O98:V98" si="25">SUM(O99,O105,O106)</f>
        <v>290</v>
      </c>
      <c r="P98" s="53">
        <f t="shared" si="25"/>
        <v>0</v>
      </c>
      <c r="Q98" s="53">
        <f t="shared" si="25"/>
        <v>0</v>
      </c>
      <c r="R98" s="11">
        <f t="shared" si="25"/>
        <v>0</v>
      </c>
      <c r="S98" s="11">
        <f t="shared" si="25"/>
        <v>0</v>
      </c>
      <c r="T98" s="53">
        <f t="shared" si="25"/>
        <v>0</v>
      </c>
      <c r="U98" s="53">
        <f t="shared" si="25"/>
        <v>0</v>
      </c>
      <c r="V98" s="11">
        <f t="shared" si="25"/>
        <v>0</v>
      </c>
      <c r="W98" s="45">
        <v>1030156</v>
      </c>
      <c r="X98" s="47" t="s">
        <v>2146</v>
      </c>
      <c r="Y98" s="11">
        <f>SUM(C98:K98)-SUM(O98:V98)</f>
        <v>0</v>
      </c>
    </row>
    <row r="99" ht="17.1" customHeight="1" spans="1:25">
      <c r="A99" s="45"/>
      <c r="B99" s="45"/>
      <c r="C99" s="32"/>
      <c r="D99" s="32"/>
      <c r="E99" s="32"/>
      <c r="F99" s="32"/>
      <c r="G99" s="51"/>
      <c r="H99" s="51"/>
      <c r="I99" s="32"/>
      <c r="J99" s="32"/>
      <c r="K99" s="32"/>
      <c r="L99" s="51"/>
      <c r="M99" s="55">
        <v>21213</v>
      </c>
      <c r="N99" s="47" t="s">
        <v>2147</v>
      </c>
      <c r="O99" s="11">
        <f t="shared" ref="O99:V99" si="26">SUM(O100:O104)</f>
        <v>290</v>
      </c>
      <c r="P99" s="53">
        <f t="shared" si="26"/>
        <v>0</v>
      </c>
      <c r="Q99" s="53">
        <f t="shared" si="26"/>
        <v>0</v>
      </c>
      <c r="R99" s="11">
        <f t="shared" si="26"/>
        <v>0</v>
      </c>
      <c r="S99" s="11">
        <f t="shared" si="26"/>
        <v>0</v>
      </c>
      <c r="T99" s="53">
        <f t="shared" si="26"/>
        <v>0</v>
      </c>
      <c r="U99" s="53">
        <f t="shared" si="26"/>
        <v>0</v>
      </c>
      <c r="V99" s="11">
        <f t="shared" si="26"/>
        <v>0</v>
      </c>
      <c r="W99" s="45"/>
      <c r="X99" s="45"/>
      <c r="Y99" s="32"/>
    </row>
    <row r="100" ht="17.1" customHeight="1" spans="1:25">
      <c r="A100" s="45"/>
      <c r="B100" s="45"/>
      <c r="C100" s="32"/>
      <c r="D100" s="32"/>
      <c r="E100" s="32"/>
      <c r="F100" s="32"/>
      <c r="G100" s="51"/>
      <c r="H100" s="51"/>
      <c r="I100" s="32"/>
      <c r="J100" s="32"/>
      <c r="K100" s="32"/>
      <c r="L100" s="51"/>
      <c r="M100" s="55">
        <v>2121301</v>
      </c>
      <c r="N100" s="45" t="s">
        <v>2109</v>
      </c>
      <c r="O100" s="28">
        <v>0</v>
      </c>
      <c r="P100" s="48">
        <v>0</v>
      </c>
      <c r="Q100" s="48">
        <v>0</v>
      </c>
      <c r="R100" s="60">
        <v>0</v>
      </c>
      <c r="S100" s="48">
        <v>0</v>
      </c>
      <c r="T100" s="48">
        <v>0</v>
      </c>
      <c r="U100" s="48">
        <v>0</v>
      </c>
      <c r="V100" s="28">
        <v>0</v>
      </c>
      <c r="W100" s="45"/>
      <c r="X100" s="45"/>
      <c r="Y100" s="32"/>
    </row>
    <row r="101" ht="17.1" customHeight="1" spans="1:25">
      <c r="A101" s="45"/>
      <c r="B101" s="45"/>
      <c r="C101" s="32"/>
      <c r="D101" s="32"/>
      <c r="E101" s="32"/>
      <c r="F101" s="32"/>
      <c r="G101" s="51"/>
      <c r="H101" s="51"/>
      <c r="I101" s="32"/>
      <c r="J101" s="32"/>
      <c r="K101" s="32"/>
      <c r="L101" s="51"/>
      <c r="M101" s="55">
        <v>2121302</v>
      </c>
      <c r="N101" s="45" t="s">
        <v>2110</v>
      </c>
      <c r="O101" s="28">
        <v>289</v>
      </c>
      <c r="P101" s="48">
        <v>0</v>
      </c>
      <c r="Q101" s="48">
        <v>0</v>
      </c>
      <c r="R101" s="60">
        <v>0</v>
      </c>
      <c r="S101" s="48">
        <v>0</v>
      </c>
      <c r="T101" s="48">
        <v>0</v>
      </c>
      <c r="U101" s="48">
        <v>0</v>
      </c>
      <c r="V101" s="28">
        <v>0</v>
      </c>
      <c r="W101" s="45"/>
      <c r="X101" s="45"/>
      <c r="Y101" s="32"/>
    </row>
    <row r="102" ht="17.1" customHeight="1" spans="1:25">
      <c r="A102" s="45"/>
      <c r="B102" s="45"/>
      <c r="C102" s="32"/>
      <c r="D102" s="32"/>
      <c r="E102" s="32"/>
      <c r="F102" s="32"/>
      <c r="G102" s="51"/>
      <c r="H102" s="51"/>
      <c r="I102" s="32"/>
      <c r="J102" s="32"/>
      <c r="K102" s="32"/>
      <c r="L102" s="51"/>
      <c r="M102" s="55">
        <v>2121303</v>
      </c>
      <c r="N102" s="45" t="s">
        <v>2111</v>
      </c>
      <c r="O102" s="28">
        <v>0</v>
      </c>
      <c r="P102" s="48">
        <v>0</v>
      </c>
      <c r="Q102" s="48">
        <v>0</v>
      </c>
      <c r="R102" s="60">
        <v>0</v>
      </c>
      <c r="S102" s="48">
        <v>0</v>
      </c>
      <c r="T102" s="48">
        <v>0</v>
      </c>
      <c r="U102" s="48">
        <v>0</v>
      </c>
      <c r="V102" s="28">
        <v>0</v>
      </c>
      <c r="W102" s="45"/>
      <c r="X102" s="45"/>
      <c r="Y102" s="32"/>
    </row>
    <row r="103" ht="17.1" customHeight="1" spans="1:25">
      <c r="A103" s="45"/>
      <c r="B103" s="45"/>
      <c r="C103" s="32"/>
      <c r="D103" s="32"/>
      <c r="E103" s="32"/>
      <c r="F103" s="32"/>
      <c r="G103" s="51"/>
      <c r="H103" s="51"/>
      <c r="I103" s="32"/>
      <c r="J103" s="32"/>
      <c r="K103" s="32"/>
      <c r="L103" s="51"/>
      <c r="M103" s="55">
        <v>2121304</v>
      </c>
      <c r="N103" s="45" t="s">
        <v>2112</v>
      </c>
      <c r="O103" s="28">
        <v>0</v>
      </c>
      <c r="P103" s="48">
        <v>0</v>
      </c>
      <c r="Q103" s="48">
        <v>0</v>
      </c>
      <c r="R103" s="60">
        <v>0</v>
      </c>
      <c r="S103" s="48">
        <v>0</v>
      </c>
      <c r="T103" s="48">
        <v>0</v>
      </c>
      <c r="U103" s="48">
        <v>0</v>
      </c>
      <c r="V103" s="28">
        <v>0</v>
      </c>
      <c r="W103" s="45"/>
      <c r="X103" s="45"/>
      <c r="Y103" s="32"/>
    </row>
    <row r="104" ht="17.1" customHeight="1" spans="1:25">
      <c r="A104" s="67"/>
      <c r="B104" s="67"/>
      <c r="C104" s="52"/>
      <c r="D104" s="52"/>
      <c r="E104" s="52"/>
      <c r="F104" s="52"/>
      <c r="G104" s="52"/>
      <c r="H104" s="52"/>
      <c r="I104" s="52"/>
      <c r="J104" s="52"/>
      <c r="K104" s="52"/>
      <c r="L104" s="51"/>
      <c r="M104" s="55">
        <v>2121399</v>
      </c>
      <c r="N104" s="45" t="s">
        <v>2148</v>
      </c>
      <c r="O104" s="28">
        <v>1</v>
      </c>
      <c r="P104" s="48">
        <v>0</v>
      </c>
      <c r="Q104" s="48">
        <v>0</v>
      </c>
      <c r="R104" s="60">
        <v>0</v>
      </c>
      <c r="S104" s="48">
        <v>0</v>
      </c>
      <c r="T104" s="48">
        <v>0</v>
      </c>
      <c r="U104" s="48">
        <v>0</v>
      </c>
      <c r="V104" s="28">
        <v>0</v>
      </c>
      <c r="W104" s="45"/>
      <c r="X104" s="45"/>
      <c r="Y104" s="32"/>
    </row>
    <row r="105" ht="17.1" customHeight="1" spans="1:25">
      <c r="A105" s="67"/>
      <c r="B105" s="67"/>
      <c r="C105" s="52"/>
      <c r="D105" s="52"/>
      <c r="E105" s="52"/>
      <c r="F105" s="52"/>
      <c r="G105" s="52"/>
      <c r="H105" s="52"/>
      <c r="I105" s="52"/>
      <c r="J105" s="52"/>
      <c r="K105" s="52"/>
      <c r="L105" s="51"/>
      <c r="M105" s="55">
        <v>232020216</v>
      </c>
      <c r="N105" s="47" t="s">
        <v>2149</v>
      </c>
      <c r="O105" s="28">
        <v>0</v>
      </c>
      <c r="P105" s="48">
        <v>0</v>
      </c>
      <c r="Q105" s="48">
        <v>0</v>
      </c>
      <c r="R105" s="60">
        <v>0</v>
      </c>
      <c r="S105" s="48">
        <v>0</v>
      </c>
      <c r="T105" s="48">
        <v>0</v>
      </c>
      <c r="U105" s="48">
        <v>0</v>
      </c>
      <c r="V105" s="28">
        <v>0</v>
      </c>
      <c r="W105" s="45"/>
      <c r="X105" s="45"/>
      <c r="Y105" s="32"/>
    </row>
    <row r="106" ht="17.1" customHeight="1" spans="1:25">
      <c r="A106" s="67"/>
      <c r="B106" s="67"/>
      <c r="C106" s="32"/>
      <c r="D106" s="32"/>
      <c r="E106" s="32"/>
      <c r="F106" s="32"/>
      <c r="G106" s="51"/>
      <c r="H106" s="51"/>
      <c r="I106" s="32"/>
      <c r="J106" s="32"/>
      <c r="K106" s="32"/>
      <c r="L106" s="51"/>
      <c r="M106" s="55">
        <v>233020216</v>
      </c>
      <c r="N106" s="47" t="s">
        <v>2150</v>
      </c>
      <c r="O106" s="60">
        <v>0</v>
      </c>
      <c r="P106" s="48">
        <v>0</v>
      </c>
      <c r="Q106" s="48">
        <v>0</v>
      </c>
      <c r="R106" s="60">
        <v>0</v>
      </c>
      <c r="S106" s="48">
        <v>0</v>
      </c>
      <c r="T106" s="48">
        <v>0</v>
      </c>
      <c r="U106" s="48">
        <v>0</v>
      </c>
      <c r="V106" s="60">
        <v>0</v>
      </c>
      <c r="W106" s="45"/>
      <c r="X106" s="45"/>
      <c r="Y106" s="32"/>
    </row>
    <row r="107" ht="17.1" customHeight="1" spans="1:25">
      <c r="A107" s="45">
        <v>1030178</v>
      </c>
      <c r="B107" s="47" t="s">
        <v>2151</v>
      </c>
      <c r="C107" s="28">
        <v>0</v>
      </c>
      <c r="D107" s="28">
        <v>0</v>
      </c>
      <c r="E107" s="26">
        <v>0</v>
      </c>
      <c r="F107" s="48">
        <v>0</v>
      </c>
      <c r="G107" s="28">
        <v>0</v>
      </c>
      <c r="H107" s="26">
        <v>0</v>
      </c>
      <c r="I107" s="26">
        <v>0</v>
      </c>
      <c r="J107" s="48">
        <v>0</v>
      </c>
      <c r="K107" s="28">
        <v>0</v>
      </c>
      <c r="L107" s="28">
        <v>0</v>
      </c>
      <c r="M107" s="55"/>
      <c r="N107" s="47" t="s">
        <v>2152</v>
      </c>
      <c r="O107" s="11">
        <f t="shared" ref="O107:V107" si="27">SUM(O108,O112,O113)</f>
        <v>0</v>
      </c>
      <c r="P107" s="53">
        <f t="shared" si="27"/>
        <v>0</v>
      </c>
      <c r="Q107" s="53">
        <f t="shared" si="27"/>
        <v>0</v>
      </c>
      <c r="R107" s="11">
        <f t="shared" si="27"/>
        <v>0</v>
      </c>
      <c r="S107" s="11">
        <f t="shared" si="27"/>
        <v>0</v>
      </c>
      <c r="T107" s="53">
        <f t="shared" si="27"/>
        <v>0</v>
      </c>
      <c r="U107" s="53">
        <f t="shared" si="27"/>
        <v>0</v>
      </c>
      <c r="V107" s="11">
        <f t="shared" si="27"/>
        <v>0</v>
      </c>
      <c r="W107" s="45">
        <v>1030178</v>
      </c>
      <c r="X107" s="47" t="s">
        <v>2153</v>
      </c>
      <c r="Y107" s="11">
        <f>SUM(C107:K107)-SUM(O107:V107)</f>
        <v>0</v>
      </c>
    </row>
    <row r="108" ht="17.1" customHeight="1" spans="1:25">
      <c r="A108" s="45"/>
      <c r="B108" s="45"/>
      <c r="C108" s="32"/>
      <c r="D108" s="32"/>
      <c r="E108" s="32"/>
      <c r="F108" s="32"/>
      <c r="G108" s="51"/>
      <c r="H108" s="51"/>
      <c r="I108" s="32"/>
      <c r="J108" s="32"/>
      <c r="K108" s="32"/>
      <c r="L108" s="51"/>
      <c r="M108" s="55">
        <v>21214</v>
      </c>
      <c r="N108" s="47" t="s">
        <v>2154</v>
      </c>
      <c r="O108" s="11">
        <f t="shared" ref="O108:V108" si="28">SUM(O109:O111)</f>
        <v>0</v>
      </c>
      <c r="P108" s="53">
        <f t="shared" si="28"/>
        <v>0</v>
      </c>
      <c r="Q108" s="53">
        <f t="shared" si="28"/>
        <v>0</v>
      </c>
      <c r="R108" s="11">
        <f t="shared" si="28"/>
        <v>0</v>
      </c>
      <c r="S108" s="11">
        <f t="shared" si="28"/>
        <v>0</v>
      </c>
      <c r="T108" s="53">
        <f t="shared" si="28"/>
        <v>0</v>
      </c>
      <c r="U108" s="53">
        <f t="shared" si="28"/>
        <v>0</v>
      </c>
      <c r="V108" s="11">
        <f t="shared" si="28"/>
        <v>0</v>
      </c>
      <c r="W108" s="45"/>
      <c r="X108" s="45"/>
      <c r="Y108" s="32"/>
    </row>
    <row r="109" ht="17.1" customHeight="1" spans="1:25">
      <c r="A109" s="45"/>
      <c r="B109" s="45"/>
      <c r="C109" s="32"/>
      <c r="D109" s="32"/>
      <c r="E109" s="32"/>
      <c r="F109" s="32"/>
      <c r="G109" s="51"/>
      <c r="H109" s="51"/>
      <c r="I109" s="32"/>
      <c r="J109" s="32"/>
      <c r="K109" s="32"/>
      <c r="L109" s="51"/>
      <c r="M109" s="55">
        <v>2121401</v>
      </c>
      <c r="N109" s="45" t="s">
        <v>2155</v>
      </c>
      <c r="O109" s="28">
        <v>0</v>
      </c>
      <c r="P109" s="48">
        <v>0</v>
      </c>
      <c r="Q109" s="48">
        <v>0</v>
      </c>
      <c r="R109" s="60">
        <v>0</v>
      </c>
      <c r="S109" s="48">
        <v>0</v>
      </c>
      <c r="T109" s="48">
        <v>0</v>
      </c>
      <c r="U109" s="48">
        <v>0</v>
      </c>
      <c r="V109" s="28">
        <v>0</v>
      </c>
      <c r="W109" s="45"/>
      <c r="X109" s="45"/>
      <c r="Y109" s="32"/>
    </row>
    <row r="110" ht="17.1" customHeight="1" spans="1:25">
      <c r="A110" s="45"/>
      <c r="B110" s="45"/>
      <c r="C110" s="32"/>
      <c r="D110" s="32"/>
      <c r="E110" s="32"/>
      <c r="F110" s="32"/>
      <c r="G110" s="51"/>
      <c r="H110" s="51"/>
      <c r="I110" s="32"/>
      <c r="J110" s="32"/>
      <c r="K110" s="32"/>
      <c r="L110" s="51"/>
      <c r="M110" s="55">
        <v>2121402</v>
      </c>
      <c r="N110" s="45" t="s">
        <v>2156</v>
      </c>
      <c r="O110" s="28">
        <v>0</v>
      </c>
      <c r="P110" s="48">
        <v>0</v>
      </c>
      <c r="Q110" s="48">
        <v>0</v>
      </c>
      <c r="R110" s="60">
        <v>0</v>
      </c>
      <c r="S110" s="48">
        <v>0</v>
      </c>
      <c r="T110" s="48">
        <v>0</v>
      </c>
      <c r="U110" s="48">
        <v>0</v>
      </c>
      <c r="V110" s="28">
        <v>0</v>
      </c>
      <c r="W110" s="45"/>
      <c r="X110" s="45"/>
      <c r="Y110" s="32"/>
    </row>
    <row r="111" ht="17.1" customHeight="1" spans="1:25">
      <c r="A111" s="45"/>
      <c r="B111" s="45"/>
      <c r="C111" s="32"/>
      <c r="D111" s="32"/>
      <c r="E111" s="32"/>
      <c r="F111" s="32"/>
      <c r="G111" s="51"/>
      <c r="H111" s="51"/>
      <c r="I111" s="32"/>
      <c r="J111" s="32"/>
      <c r="K111" s="32"/>
      <c r="L111" s="51"/>
      <c r="M111" s="55">
        <v>2121499</v>
      </c>
      <c r="N111" s="45" t="s">
        <v>2157</v>
      </c>
      <c r="O111" s="28">
        <v>0</v>
      </c>
      <c r="P111" s="48">
        <v>0</v>
      </c>
      <c r="Q111" s="48">
        <v>0</v>
      </c>
      <c r="R111" s="60">
        <v>0</v>
      </c>
      <c r="S111" s="48">
        <v>0</v>
      </c>
      <c r="T111" s="48">
        <v>0</v>
      </c>
      <c r="U111" s="48">
        <v>0</v>
      </c>
      <c r="V111" s="28">
        <v>0</v>
      </c>
      <c r="W111" s="45"/>
      <c r="X111" s="45"/>
      <c r="Y111" s="32"/>
    </row>
    <row r="112" ht="17.1" customHeight="1" spans="1:25">
      <c r="A112" s="45"/>
      <c r="B112" s="45"/>
      <c r="C112" s="32"/>
      <c r="D112" s="32"/>
      <c r="E112" s="32"/>
      <c r="F112" s="32"/>
      <c r="G112" s="51"/>
      <c r="H112" s="51"/>
      <c r="I112" s="32"/>
      <c r="J112" s="32"/>
      <c r="K112" s="32"/>
      <c r="L112" s="51"/>
      <c r="M112" s="55">
        <v>232020220</v>
      </c>
      <c r="N112" s="47" t="s">
        <v>2158</v>
      </c>
      <c r="O112" s="28">
        <v>0</v>
      </c>
      <c r="P112" s="48">
        <v>0</v>
      </c>
      <c r="Q112" s="48">
        <v>0</v>
      </c>
      <c r="R112" s="60">
        <v>0</v>
      </c>
      <c r="S112" s="48">
        <v>0</v>
      </c>
      <c r="T112" s="48">
        <v>0</v>
      </c>
      <c r="U112" s="48">
        <v>0</v>
      </c>
      <c r="V112" s="28">
        <v>0</v>
      </c>
      <c r="W112" s="45"/>
      <c r="X112" s="45"/>
      <c r="Y112" s="32"/>
    </row>
    <row r="113" ht="17.1" customHeight="1" spans="1:25">
      <c r="A113" s="45"/>
      <c r="B113" s="45"/>
      <c r="C113" s="32"/>
      <c r="D113" s="32"/>
      <c r="E113" s="32"/>
      <c r="F113" s="32"/>
      <c r="G113" s="51"/>
      <c r="H113" s="51"/>
      <c r="I113" s="32"/>
      <c r="J113" s="32"/>
      <c r="K113" s="32"/>
      <c r="L113" s="51"/>
      <c r="M113" s="55">
        <v>233020220</v>
      </c>
      <c r="N113" s="47" t="s">
        <v>2159</v>
      </c>
      <c r="O113" s="60">
        <v>0</v>
      </c>
      <c r="P113" s="48">
        <v>0</v>
      </c>
      <c r="Q113" s="48">
        <v>0</v>
      </c>
      <c r="R113" s="60">
        <v>0</v>
      </c>
      <c r="S113" s="48">
        <v>0</v>
      </c>
      <c r="T113" s="48">
        <v>0</v>
      </c>
      <c r="U113" s="48">
        <v>0</v>
      </c>
      <c r="V113" s="60">
        <v>0</v>
      </c>
      <c r="W113" s="45"/>
      <c r="X113" s="45"/>
      <c r="Y113" s="32"/>
    </row>
    <row r="114" ht="17.1" customHeight="1" spans="1:25">
      <c r="A114" s="45">
        <v>1030131</v>
      </c>
      <c r="B114" s="47" t="s">
        <v>2160</v>
      </c>
      <c r="C114" s="28">
        <v>0</v>
      </c>
      <c r="D114" s="29">
        <v>0</v>
      </c>
      <c r="E114" s="26">
        <v>0</v>
      </c>
      <c r="F114" s="48">
        <v>0</v>
      </c>
      <c r="G114" s="28">
        <v>0</v>
      </c>
      <c r="H114" s="26">
        <v>0</v>
      </c>
      <c r="I114" s="26">
        <v>0</v>
      </c>
      <c r="J114" s="48">
        <v>0</v>
      </c>
      <c r="K114" s="28">
        <v>0</v>
      </c>
      <c r="L114" s="28">
        <v>0</v>
      </c>
      <c r="M114" s="55"/>
      <c r="N114" s="47" t="s">
        <v>2161</v>
      </c>
      <c r="O114" s="11">
        <f t="shared" ref="O114:V114" si="29">SUM(O115,O121,O122)</f>
        <v>0</v>
      </c>
      <c r="P114" s="53">
        <f t="shared" si="29"/>
        <v>0</v>
      </c>
      <c r="Q114" s="53">
        <f t="shared" si="29"/>
        <v>0</v>
      </c>
      <c r="R114" s="11">
        <f t="shared" si="29"/>
        <v>0</v>
      </c>
      <c r="S114" s="11">
        <f t="shared" si="29"/>
        <v>0</v>
      </c>
      <c r="T114" s="53">
        <f t="shared" si="29"/>
        <v>0</v>
      </c>
      <c r="U114" s="53">
        <f t="shared" si="29"/>
        <v>0</v>
      </c>
      <c r="V114" s="11">
        <f t="shared" si="29"/>
        <v>0</v>
      </c>
      <c r="W114" s="45">
        <v>1030131</v>
      </c>
      <c r="X114" s="47" t="s">
        <v>2162</v>
      </c>
      <c r="Y114" s="11">
        <f>SUM(C114:K114)-SUM(O114:V114)</f>
        <v>0</v>
      </c>
    </row>
    <row r="115" ht="17.1" customHeight="1" spans="1:25">
      <c r="A115" s="45"/>
      <c r="B115" s="47"/>
      <c r="C115" s="32"/>
      <c r="D115" s="32"/>
      <c r="E115" s="32"/>
      <c r="F115" s="32"/>
      <c r="G115" s="51"/>
      <c r="H115" s="51"/>
      <c r="I115" s="32"/>
      <c r="J115" s="32"/>
      <c r="K115" s="32"/>
      <c r="L115" s="51"/>
      <c r="M115" s="55">
        <v>21360</v>
      </c>
      <c r="N115" s="47" t="s">
        <v>2163</v>
      </c>
      <c r="O115" s="11">
        <f t="shared" ref="O115:V115" si="30">SUM(O116:O120)</f>
        <v>0</v>
      </c>
      <c r="P115" s="53">
        <f t="shared" si="30"/>
        <v>0</v>
      </c>
      <c r="Q115" s="53">
        <f t="shared" si="30"/>
        <v>0</v>
      </c>
      <c r="R115" s="11">
        <f t="shared" si="30"/>
        <v>0</v>
      </c>
      <c r="S115" s="11">
        <f t="shared" si="30"/>
        <v>0</v>
      </c>
      <c r="T115" s="53">
        <f t="shared" si="30"/>
        <v>0</v>
      </c>
      <c r="U115" s="53">
        <f t="shared" si="30"/>
        <v>0</v>
      </c>
      <c r="V115" s="11">
        <f t="shared" si="30"/>
        <v>0</v>
      </c>
      <c r="W115" s="45"/>
      <c r="X115" s="47"/>
      <c r="Y115" s="32"/>
    </row>
    <row r="116" ht="17.1" customHeight="1" spans="1:25">
      <c r="A116" s="45"/>
      <c r="B116" s="47"/>
      <c r="C116" s="32"/>
      <c r="D116" s="32"/>
      <c r="E116" s="32"/>
      <c r="F116" s="32"/>
      <c r="G116" s="51"/>
      <c r="H116" s="51"/>
      <c r="I116" s="32"/>
      <c r="J116" s="32"/>
      <c r="K116" s="32"/>
      <c r="L116" s="51"/>
      <c r="M116" s="55">
        <v>2136001</v>
      </c>
      <c r="N116" s="45" t="s">
        <v>2164</v>
      </c>
      <c r="O116" s="28">
        <v>0</v>
      </c>
      <c r="P116" s="48">
        <v>0</v>
      </c>
      <c r="Q116" s="48">
        <v>0</v>
      </c>
      <c r="R116" s="60">
        <v>0</v>
      </c>
      <c r="S116" s="48">
        <v>0</v>
      </c>
      <c r="T116" s="48">
        <v>0</v>
      </c>
      <c r="U116" s="48">
        <v>0</v>
      </c>
      <c r="V116" s="28">
        <v>0</v>
      </c>
      <c r="W116" s="45"/>
      <c r="X116" s="47"/>
      <c r="Y116" s="32"/>
    </row>
    <row r="117" ht="17.1" customHeight="1" spans="1:25">
      <c r="A117" s="45"/>
      <c r="B117" s="47"/>
      <c r="C117" s="32"/>
      <c r="D117" s="32"/>
      <c r="E117" s="32"/>
      <c r="F117" s="32"/>
      <c r="G117" s="51"/>
      <c r="H117" s="51"/>
      <c r="I117" s="32"/>
      <c r="J117" s="32"/>
      <c r="K117" s="32"/>
      <c r="L117" s="51"/>
      <c r="M117" s="55">
        <v>2136002</v>
      </c>
      <c r="N117" s="45" t="s">
        <v>2165</v>
      </c>
      <c r="O117" s="28">
        <v>0</v>
      </c>
      <c r="P117" s="48">
        <v>0</v>
      </c>
      <c r="Q117" s="48">
        <v>0</v>
      </c>
      <c r="R117" s="60">
        <v>0</v>
      </c>
      <c r="S117" s="48">
        <v>0</v>
      </c>
      <c r="T117" s="48">
        <v>0</v>
      </c>
      <c r="U117" s="48">
        <v>0</v>
      </c>
      <c r="V117" s="28">
        <v>0</v>
      </c>
      <c r="W117" s="45"/>
      <c r="X117" s="47"/>
      <c r="Y117" s="32"/>
    </row>
    <row r="118" ht="17.1" customHeight="1" spans="1:25">
      <c r="A118" s="45"/>
      <c r="B118" s="47"/>
      <c r="C118" s="32"/>
      <c r="D118" s="32"/>
      <c r="E118" s="32"/>
      <c r="F118" s="32"/>
      <c r="G118" s="51"/>
      <c r="H118" s="51"/>
      <c r="I118" s="32"/>
      <c r="J118" s="32"/>
      <c r="K118" s="32"/>
      <c r="L118" s="51"/>
      <c r="M118" s="55">
        <v>2136003</v>
      </c>
      <c r="N118" s="45" t="s">
        <v>2166</v>
      </c>
      <c r="O118" s="28">
        <v>0</v>
      </c>
      <c r="P118" s="48">
        <v>0</v>
      </c>
      <c r="Q118" s="48">
        <v>0</v>
      </c>
      <c r="R118" s="60">
        <v>0</v>
      </c>
      <c r="S118" s="48">
        <v>0</v>
      </c>
      <c r="T118" s="48">
        <v>0</v>
      </c>
      <c r="U118" s="48">
        <v>0</v>
      </c>
      <c r="V118" s="28">
        <v>0</v>
      </c>
      <c r="W118" s="45"/>
      <c r="X118" s="47"/>
      <c r="Y118" s="32"/>
    </row>
    <row r="119" ht="17.1" customHeight="1" spans="1:25">
      <c r="A119" s="45"/>
      <c r="B119" s="47"/>
      <c r="C119" s="32"/>
      <c r="D119" s="32"/>
      <c r="E119" s="32"/>
      <c r="F119" s="32"/>
      <c r="G119" s="51"/>
      <c r="H119" s="51"/>
      <c r="I119" s="32"/>
      <c r="J119" s="32"/>
      <c r="K119" s="32"/>
      <c r="L119" s="51"/>
      <c r="M119" s="55">
        <v>2136004</v>
      </c>
      <c r="N119" s="45" t="s">
        <v>2167</v>
      </c>
      <c r="O119" s="28">
        <v>0</v>
      </c>
      <c r="P119" s="48">
        <v>0</v>
      </c>
      <c r="Q119" s="48">
        <v>0</v>
      </c>
      <c r="R119" s="60">
        <v>0</v>
      </c>
      <c r="S119" s="48">
        <v>0</v>
      </c>
      <c r="T119" s="48">
        <v>0</v>
      </c>
      <c r="U119" s="48">
        <v>0</v>
      </c>
      <c r="V119" s="28">
        <v>0</v>
      </c>
      <c r="W119" s="45"/>
      <c r="X119" s="47"/>
      <c r="Y119" s="32"/>
    </row>
    <row r="120" ht="17.1" customHeight="1" spans="1:25">
      <c r="A120" s="45"/>
      <c r="B120" s="47"/>
      <c r="C120" s="32"/>
      <c r="D120" s="32"/>
      <c r="E120" s="32"/>
      <c r="F120" s="32"/>
      <c r="G120" s="51"/>
      <c r="H120" s="51"/>
      <c r="I120" s="32"/>
      <c r="J120" s="32"/>
      <c r="K120" s="32"/>
      <c r="L120" s="51"/>
      <c r="M120" s="55">
        <v>2136099</v>
      </c>
      <c r="N120" s="45" t="s">
        <v>2168</v>
      </c>
      <c r="O120" s="28">
        <v>0</v>
      </c>
      <c r="P120" s="48">
        <v>0</v>
      </c>
      <c r="Q120" s="48">
        <v>0</v>
      </c>
      <c r="R120" s="60">
        <v>0</v>
      </c>
      <c r="S120" s="48">
        <v>0</v>
      </c>
      <c r="T120" s="48">
        <v>0</v>
      </c>
      <c r="U120" s="48">
        <v>0</v>
      </c>
      <c r="V120" s="28">
        <v>0</v>
      </c>
      <c r="W120" s="45"/>
      <c r="X120" s="47"/>
      <c r="Y120" s="32"/>
    </row>
    <row r="121" ht="17.1" customHeight="1" spans="1:25">
      <c r="A121" s="45"/>
      <c r="B121" s="47"/>
      <c r="C121" s="32"/>
      <c r="D121" s="32"/>
      <c r="E121" s="32"/>
      <c r="F121" s="32"/>
      <c r="G121" s="51"/>
      <c r="H121" s="51"/>
      <c r="I121" s="32"/>
      <c r="J121" s="32"/>
      <c r="K121" s="32"/>
      <c r="L121" s="51"/>
      <c r="M121" s="55">
        <v>232020206</v>
      </c>
      <c r="N121" s="47" t="s">
        <v>2169</v>
      </c>
      <c r="O121" s="28">
        <v>0</v>
      </c>
      <c r="P121" s="48">
        <v>0</v>
      </c>
      <c r="Q121" s="48">
        <v>0</v>
      </c>
      <c r="R121" s="60">
        <v>0</v>
      </c>
      <c r="S121" s="48">
        <v>0</v>
      </c>
      <c r="T121" s="48">
        <v>0</v>
      </c>
      <c r="U121" s="48">
        <v>0</v>
      </c>
      <c r="V121" s="28">
        <v>0</v>
      </c>
      <c r="W121" s="45"/>
      <c r="X121" s="47"/>
      <c r="Y121" s="32"/>
    </row>
    <row r="122" ht="17.1" customHeight="1" spans="1:25">
      <c r="A122" s="45"/>
      <c r="B122" s="47"/>
      <c r="C122" s="32"/>
      <c r="D122" s="32"/>
      <c r="E122" s="32"/>
      <c r="F122" s="32"/>
      <c r="G122" s="51"/>
      <c r="H122" s="51"/>
      <c r="I122" s="32"/>
      <c r="J122" s="32"/>
      <c r="K122" s="32"/>
      <c r="L122" s="51"/>
      <c r="M122" s="55">
        <v>233020206</v>
      </c>
      <c r="N122" s="47" t="s">
        <v>2170</v>
      </c>
      <c r="O122" s="60">
        <v>0</v>
      </c>
      <c r="P122" s="48">
        <v>0</v>
      </c>
      <c r="Q122" s="48">
        <v>0</v>
      </c>
      <c r="R122" s="60">
        <v>0</v>
      </c>
      <c r="S122" s="48">
        <v>0</v>
      </c>
      <c r="T122" s="48">
        <v>0</v>
      </c>
      <c r="U122" s="48">
        <v>0</v>
      </c>
      <c r="V122" s="60">
        <v>0</v>
      </c>
      <c r="W122" s="45"/>
      <c r="X122" s="47"/>
      <c r="Y122" s="32"/>
    </row>
    <row r="123" ht="17.1" customHeight="1" spans="1:25">
      <c r="A123" s="45">
        <v>1030150</v>
      </c>
      <c r="B123" s="47" t="s">
        <v>2171</v>
      </c>
      <c r="C123" s="11">
        <f t="shared" ref="C123:L123" si="31">SUM(C124:C125)</f>
        <v>0</v>
      </c>
      <c r="D123" s="11">
        <f t="shared" si="31"/>
        <v>0</v>
      </c>
      <c r="E123" s="11">
        <f t="shared" si="31"/>
        <v>0</v>
      </c>
      <c r="F123" s="53">
        <f t="shared" si="31"/>
        <v>0</v>
      </c>
      <c r="G123" s="11">
        <f t="shared" si="31"/>
        <v>0</v>
      </c>
      <c r="H123" s="11">
        <f t="shared" si="31"/>
        <v>0</v>
      </c>
      <c r="I123" s="11">
        <f t="shared" si="31"/>
        <v>0</v>
      </c>
      <c r="J123" s="53">
        <f t="shared" si="31"/>
        <v>0</v>
      </c>
      <c r="K123" s="11">
        <f t="shared" si="31"/>
        <v>0</v>
      </c>
      <c r="L123" s="11">
        <f t="shared" si="31"/>
        <v>0</v>
      </c>
      <c r="M123" s="55"/>
      <c r="N123" s="47" t="s">
        <v>2172</v>
      </c>
      <c r="O123" s="11">
        <f t="shared" ref="O123:V123" si="32">SUM(O124,O129,O130)</f>
        <v>0</v>
      </c>
      <c r="P123" s="53">
        <f t="shared" si="32"/>
        <v>0</v>
      </c>
      <c r="Q123" s="53">
        <f t="shared" si="32"/>
        <v>0</v>
      </c>
      <c r="R123" s="11">
        <f t="shared" si="32"/>
        <v>0</v>
      </c>
      <c r="S123" s="11">
        <f t="shared" si="32"/>
        <v>0</v>
      </c>
      <c r="T123" s="53">
        <f t="shared" si="32"/>
        <v>0</v>
      </c>
      <c r="U123" s="53">
        <f t="shared" si="32"/>
        <v>0</v>
      </c>
      <c r="V123" s="11">
        <f t="shared" si="32"/>
        <v>0</v>
      </c>
      <c r="W123" s="45">
        <v>1030150</v>
      </c>
      <c r="X123" s="47" t="s">
        <v>2173</v>
      </c>
      <c r="Y123" s="11">
        <f>SUM(C123:K123)-SUM(O123:V123)</f>
        <v>0</v>
      </c>
    </row>
    <row r="124" ht="17.1" customHeight="1" spans="1:25">
      <c r="A124" s="45">
        <v>103015001</v>
      </c>
      <c r="B124" s="45" t="s">
        <v>2174</v>
      </c>
      <c r="C124" s="28">
        <v>0</v>
      </c>
      <c r="D124" s="29">
        <v>0</v>
      </c>
      <c r="E124" s="26">
        <v>0</v>
      </c>
      <c r="F124" s="48">
        <v>0</v>
      </c>
      <c r="G124" s="28">
        <v>0</v>
      </c>
      <c r="H124" s="26">
        <v>0</v>
      </c>
      <c r="I124" s="26">
        <v>0</v>
      </c>
      <c r="J124" s="48">
        <v>0</v>
      </c>
      <c r="K124" s="28">
        <v>0</v>
      </c>
      <c r="L124" s="28">
        <v>0</v>
      </c>
      <c r="M124" s="55">
        <v>21366</v>
      </c>
      <c r="N124" s="47" t="s">
        <v>2175</v>
      </c>
      <c r="O124" s="11">
        <f t="shared" ref="O124:V124" si="33">SUM(O125:O128)</f>
        <v>0</v>
      </c>
      <c r="P124" s="53">
        <f t="shared" si="33"/>
        <v>0</v>
      </c>
      <c r="Q124" s="53">
        <f t="shared" si="33"/>
        <v>0</v>
      </c>
      <c r="R124" s="11">
        <f t="shared" si="33"/>
        <v>0</v>
      </c>
      <c r="S124" s="11">
        <f t="shared" si="33"/>
        <v>0</v>
      </c>
      <c r="T124" s="53">
        <f t="shared" si="33"/>
        <v>0</v>
      </c>
      <c r="U124" s="53">
        <f t="shared" si="33"/>
        <v>0</v>
      </c>
      <c r="V124" s="11">
        <f t="shared" si="33"/>
        <v>0</v>
      </c>
      <c r="W124" s="45">
        <v>103015001</v>
      </c>
      <c r="X124" s="45" t="s">
        <v>2176</v>
      </c>
      <c r="Y124" s="28">
        <v>0</v>
      </c>
    </row>
    <row r="125" ht="17.1" customHeight="1" spans="1:25">
      <c r="A125" s="45">
        <v>103015002</v>
      </c>
      <c r="B125" s="45" t="s">
        <v>2177</v>
      </c>
      <c r="C125" s="28">
        <v>0</v>
      </c>
      <c r="D125" s="29">
        <v>0</v>
      </c>
      <c r="E125" s="26">
        <v>0</v>
      </c>
      <c r="F125" s="48">
        <v>0</v>
      </c>
      <c r="G125" s="28">
        <v>0</v>
      </c>
      <c r="H125" s="26">
        <v>0</v>
      </c>
      <c r="I125" s="26">
        <v>0</v>
      </c>
      <c r="J125" s="48">
        <v>0</v>
      </c>
      <c r="K125" s="28">
        <v>0</v>
      </c>
      <c r="L125" s="28">
        <v>0</v>
      </c>
      <c r="M125" s="55">
        <v>2136601</v>
      </c>
      <c r="N125" s="45" t="s">
        <v>2041</v>
      </c>
      <c r="O125" s="28">
        <v>0</v>
      </c>
      <c r="P125" s="48">
        <v>0</v>
      </c>
      <c r="Q125" s="48">
        <v>0</v>
      </c>
      <c r="R125" s="60">
        <v>0</v>
      </c>
      <c r="S125" s="48">
        <v>0</v>
      </c>
      <c r="T125" s="48">
        <v>0</v>
      </c>
      <c r="U125" s="48">
        <v>0</v>
      </c>
      <c r="V125" s="28">
        <v>0</v>
      </c>
      <c r="W125" s="45">
        <v>103015002</v>
      </c>
      <c r="X125" s="45" t="s">
        <v>2178</v>
      </c>
      <c r="Y125" s="28">
        <v>0</v>
      </c>
    </row>
    <row r="126" ht="17.1" customHeight="1" spans="1:25">
      <c r="A126" s="45"/>
      <c r="B126" s="45"/>
      <c r="C126" s="32"/>
      <c r="D126" s="32"/>
      <c r="E126" s="32"/>
      <c r="F126" s="32"/>
      <c r="G126" s="51"/>
      <c r="H126" s="51"/>
      <c r="I126" s="32"/>
      <c r="J126" s="32"/>
      <c r="K126" s="32"/>
      <c r="L126" s="51"/>
      <c r="M126" s="55">
        <v>2136602</v>
      </c>
      <c r="N126" s="45" t="s">
        <v>2179</v>
      </c>
      <c r="O126" s="28">
        <v>0</v>
      </c>
      <c r="P126" s="48">
        <v>0</v>
      </c>
      <c r="Q126" s="48">
        <v>0</v>
      </c>
      <c r="R126" s="60">
        <v>0</v>
      </c>
      <c r="S126" s="48">
        <v>0</v>
      </c>
      <c r="T126" s="48">
        <v>0</v>
      </c>
      <c r="U126" s="48">
        <v>0</v>
      </c>
      <c r="V126" s="28">
        <v>0</v>
      </c>
      <c r="W126" s="45"/>
      <c r="X126" s="45"/>
      <c r="Y126" s="32"/>
    </row>
    <row r="127" ht="17.1" customHeight="1" spans="1:25">
      <c r="A127" s="45"/>
      <c r="B127" s="47"/>
      <c r="C127" s="32"/>
      <c r="D127" s="32"/>
      <c r="E127" s="32"/>
      <c r="F127" s="32"/>
      <c r="G127" s="51"/>
      <c r="H127" s="51"/>
      <c r="I127" s="32"/>
      <c r="J127" s="32"/>
      <c r="K127" s="32"/>
      <c r="L127" s="51"/>
      <c r="M127" s="55">
        <v>2136603</v>
      </c>
      <c r="N127" s="45" t="s">
        <v>2180</v>
      </c>
      <c r="O127" s="28">
        <v>0</v>
      </c>
      <c r="P127" s="48">
        <v>0</v>
      </c>
      <c r="Q127" s="48">
        <v>0</v>
      </c>
      <c r="R127" s="60">
        <v>0</v>
      </c>
      <c r="S127" s="48">
        <v>0</v>
      </c>
      <c r="T127" s="48">
        <v>0</v>
      </c>
      <c r="U127" s="48">
        <v>0</v>
      </c>
      <c r="V127" s="28">
        <v>0</v>
      </c>
      <c r="W127" s="45"/>
      <c r="X127" s="47"/>
      <c r="Y127" s="32"/>
    </row>
    <row r="128" ht="17.1" customHeight="1" spans="1:25">
      <c r="A128" s="45"/>
      <c r="B128" s="47"/>
      <c r="C128" s="32"/>
      <c r="D128" s="32"/>
      <c r="E128" s="32"/>
      <c r="F128" s="32"/>
      <c r="G128" s="51"/>
      <c r="H128" s="51"/>
      <c r="I128" s="32"/>
      <c r="J128" s="32"/>
      <c r="K128" s="32"/>
      <c r="L128" s="51"/>
      <c r="M128" s="55">
        <v>2136699</v>
      </c>
      <c r="N128" s="45" t="s">
        <v>2181</v>
      </c>
      <c r="O128" s="28">
        <v>0</v>
      </c>
      <c r="P128" s="48">
        <v>0</v>
      </c>
      <c r="Q128" s="48">
        <v>0</v>
      </c>
      <c r="R128" s="60">
        <v>0</v>
      </c>
      <c r="S128" s="48">
        <v>0</v>
      </c>
      <c r="T128" s="48">
        <v>0</v>
      </c>
      <c r="U128" s="48">
        <v>0</v>
      </c>
      <c r="V128" s="28">
        <v>0</v>
      </c>
      <c r="W128" s="45"/>
      <c r="X128" s="47"/>
      <c r="Y128" s="32"/>
    </row>
    <row r="129" ht="17.1" customHeight="1" spans="1:25">
      <c r="A129" s="45"/>
      <c r="B129" s="47"/>
      <c r="C129" s="32"/>
      <c r="D129" s="32"/>
      <c r="E129" s="32"/>
      <c r="F129" s="32"/>
      <c r="G129" s="51"/>
      <c r="H129" s="51"/>
      <c r="I129" s="32"/>
      <c r="J129" s="32"/>
      <c r="K129" s="32"/>
      <c r="L129" s="51"/>
      <c r="M129" s="55">
        <v>232020214</v>
      </c>
      <c r="N129" s="47" t="s">
        <v>2182</v>
      </c>
      <c r="O129" s="28">
        <v>0</v>
      </c>
      <c r="P129" s="48">
        <v>0</v>
      </c>
      <c r="Q129" s="48">
        <v>0</v>
      </c>
      <c r="R129" s="60">
        <v>0</v>
      </c>
      <c r="S129" s="48">
        <v>0</v>
      </c>
      <c r="T129" s="48">
        <v>0</v>
      </c>
      <c r="U129" s="48">
        <v>0</v>
      </c>
      <c r="V129" s="28">
        <v>0</v>
      </c>
      <c r="W129" s="45"/>
      <c r="X129" s="47"/>
      <c r="Y129" s="32"/>
    </row>
    <row r="130" ht="17.1" customHeight="1" spans="1:25">
      <c r="A130" s="45"/>
      <c r="B130" s="47"/>
      <c r="C130" s="32"/>
      <c r="D130" s="32"/>
      <c r="E130" s="32"/>
      <c r="F130" s="32"/>
      <c r="G130" s="51"/>
      <c r="H130" s="51"/>
      <c r="I130" s="32"/>
      <c r="J130" s="32"/>
      <c r="K130" s="32"/>
      <c r="L130" s="51"/>
      <c r="M130" s="55">
        <v>233020214</v>
      </c>
      <c r="N130" s="47" t="s">
        <v>2183</v>
      </c>
      <c r="O130" s="60">
        <v>0</v>
      </c>
      <c r="P130" s="48">
        <v>0</v>
      </c>
      <c r="Q130" s="48">
        <v>0</v>
      </c>
      <c r="R130" s="60">
        <v>0</v>
      </c>
      <c r="S130" s="48">
        <v>0</v>
      </c>
      <c r="T130" s="48">
        <v>0</v>
      </c>
      <c r="U130" s="48">
        <v>0</v>
      </c>
      <c r="V130" s="60">
        <v>0</v>
      </c>
      <c r="W130" s="45"/>
      <c r="X130" s="47"/>
      <c r="Y130" s="32"/>
    </row>
    <row r="131" ht="17.25" customHeight="1" spans="1:25">
      <c r="A131" s="45">
        <v>1030152</v>
      </c>
      <c r="B131" s="47" t="s">
        <v>2184</v>
      </c>
      <c r="C131" s="28">
        <v>0</v>
      </c>
      <c r="D131" s="29">
        <v>0</v>
      </c>
      <c r="E131" s="26">
        <v>0</v>
      </c>
      <c r="F131" s="48">
        <v>0</v>
      </c>
      <c r="G131" s="28">
        <v>0</v>
      </c>
      <c r="H131" s="26">
        <v>0</v>
      </c>
      <c r="I131" s="26">
        <v>0</v>
      </c>
      <c r="J131" s="48">
        <v>0</v>
      </c>
      <c r="K131" s="28">
        <v>0</v>
      </c>
      <c r="L131" s="61">
        <v>0</v>
      </c>
      <c r="M131" s="55">
        <v>21367</v>
      </c>
      <c r="N131" s="47" t="s">
        <v>2185</v>
      </c>
      <c r="O131" s="11">
        <f t="shared" ref="O131:V131" si="34">SUM(O132:O135)</f>
        <v>0</v>
      </c>
      <c r="P131" s="53">
        <f t="shared" si="34"/>
        <v>0</v>
      </c>
      <c r="Q131" s="53">
        <f t="shared" si="34"/>
        <v>0</v>
      </c>
      <c r="R131" s="11">
        <f t="shared" si="34"/>
        <v>0</v>
      </c>
      <c r="S131" s="11">
        <f t="shared" si="34"/>
        <v>0</v>
      </c>
      <c r="T131" s="53">
        <f t="shared" si="34"/>
        <v>0</v>
      </c>
      <c r="U131" s="53">
        <f t="shared" si="34"/>
        <v>0</v>
      </c>
      <c r="V131" s="11">
        <f t="shared" si="34"/>
        <v>0</v>
      </c>
      <c r="W131" s="45">
        <v>1030152</v>
      </c>
      <c r="X131" s="47" t="s">
        <v>2186</v>
      </c>
      <c r="Y131" s="11">
        <f>SUM(C131:K131)-SUM(O131:V131)</f>
        <v>0</v>
      </c>
    </row>
    <row r="132" ht="17.1" customHeight="1" spans="1:25">
      <c r="A132" s="45"/>
      <c r="B132" s="47"/>
      <c r="C132" s="32"/>
      <c r="D132" s="32"/>
      <c r="E132" s="32"/>
      <c r="F132" s="32"/>
      <c r="G132" s="51"/>
      <c r="H132" s="51"/>
      <c r="I132" s="32"/>
      <c r="J132" s="32"/>
      <c r="K132" s="32"/>
      <c r="L132" s="51"/>
      <c r="M132" s="55">
        <v>2136701</v>
      </c>
      <c r="N132" s="45" t="s">
        <v>2034</v>
      </c>
      <c r="O132" s="28">
        <v>0</v>
      </c>
      <c r="P132" s="48">
        <v>0</v>
      </c>
      <c r="Q132" s="48">
        <v>0</v>
      </c>
      <c r="R132" s="60">
        <v>0</v>
      </c>
      <c r="S132" s="48">
        <v>0</v>
      </c>
      <c r="T132" s="48">
        <v>0</v>
      </c>
      <c r="U132" s="48">
        <v>0</v>
      </c>
      <c r="V132" s="28">
        <v>0</v>
      </c>
      <c r="W132" s="45"/>
      <c r="X132" s="47"/>
      <c r="Y132" s="32"/>
    </row>
    <row r="133" ht="17.1" customHeight="1" spans="1:25">
      <c r="A133" s="45"/>
      <c r="B133" s="47"/>
      <c r="C133" s="32"/>
      <c r="D133" s="32"/>
      <c r="E133" s="32"/>
      <c r="F133" s="32"/>
      <c r="G133" s="51"/>
      <c r="H133" s="51"/>
      <c r="I133" s="32"/>
      <c r="J133" s="32"/>
      <c r="K133" s="32"/>
      <c r="L133" s="51"/>
      <c r="M133" s="55">
        <v>2136702</v>
      </c>
      <c r="N133" s="45" t="s">
        <v>2187</v>
      </c>
      <c r="O133" s="28">
        <v>0</v>
      </c>
      <c r="P133" s="48">
        <v>0</v>
      </c>
      <c r="Q133" s="48">
        <v>0</v>
      </c>
      <c r="R133" s="60">
        <v>0</v>
      </c>
      <c r="S133" s="48">
        <v>0</v>
      </c>
      <c r="T133" s="48">
        <v>0</v>
      </c>
      <c r="U133" s="48">
        <v>0</v>
      </c>
      <c r="V133" s="28">
        <v>0</v>
      </c>
      <c r="W133" s="45"/>
      <c r="X133" s="47"/>
      <c r="Y133" s="32"/>
    </row>
    <row r="134" ht="17.1" customHeight="1" spans="1:25">
      <c r="A134" s="45"/>
      <c r="B134" s="47"/>
      <c r="C134" s="32"/>
      <c r="D134" s="32"/>
      <c r="E134" s="32"/>
      <c r="F134" s="32"/>
      <c r="G134" s="51"/>
      <c r="H134" s="51"/>
      <c r="I134" s="32"/>
      <c r="J134" s="32"/>
      <c r="K134" s="32"/>
      <c r="L134" s="51"/>
      <c r="M134" s="55">
        <v>2136703</v>
      </c>
      <c r="N134" s="45" t="s">
        <v>2188</v>
      </c>
      <c r="O134" s="28">
        <v>0</v>
      </c>
      <c r="P134" s="48">
        <v>0</v>
      </c>
      <c r="Q134" s="48">
        <v>0</v>
      </c>
      <c r="R134" s="60">
        <v>0</v>
      </c>
      <c r="S134" s="48">
        <v>0</v>
      </c>
      <c r="T134" s="48">
        <v>0</v>
      </c>
      <c r="U134" s="48">
        <v>0</v>
      </c>
      <c r="V134" s="28">
        <v>0</v>
      </c>
      <c r="W134" s="45"/>
      <c r="X134" s="47"/>
      <c r="Y134" s="32"/>
    </row>
    <row r="135" ht="17.1" customHeight="1" spans="1:25">
      <c r="A135" s="45"/>
      <c r="B135" s="47"/>
      <c r="C135" s="32"/>
      <c r="D135" s="32"/>
      <c r="E135" s="32"/>
      <c r="F135" s="32"/>
      <c r="G135" s="51"/>
      <c r="H135" s="51"/>
      <c r="I135" s="32"/>
      <c r="J135" s="32"/>
      <c r="K135" s="32"/>
      <c r="L135" s="51"/>
      <c r="M135" s="55">
        <v>2136799</v>
      </c>
      <c r="N135" s="45" t="s">
        <v>2189</v>
      </c>
      <c r="O135" s="28">
        <v>0</v>
      </c>
      <c r="P135" s="48">
        <v>0</v>
      </c>
      <c r="Q135" s="48">
        <v>0</v>
      </c>
      <c r="R135" s="60">
        <v>0</v>
      </c>
      <c r="S135" s="48">
        <v>0</v>
      </c>
      <c r="T135" s="48">
        <v>0</v>
      </c>
      <c r="U135" s="48">
        <v>0</v>
      </c>
      <c r="V135" s="28">
        <v>0</v>
      </c>
      <c r="W135" s="45"/>
      <c r="X135" s="47"/>
      <c r="Y135" s="32"/>
    </row>
    <row r="136" ht="17.1" customHeight="1" spans="1:25">
      <c r="A136" s="45">
        <v>1030139</v>
      </c>
      <c r="B136" s="47" t="s">
        <v>2190</v>
      </c>
      <c r="C136" s="28">
        <v>0</v>
      </c>
      <c r="D136" s="29">
        <v>0</v>
      </c>
      <c r="E136" s="26">
        <v>0</v>
      </c>
      <c r="F136" s="48">
        <v>0</v>
      </c>
      <c r="G136" s="28">
        <v>0</v>
      </c>
      <c r="H136" s="26">
        <v>0</v>
      </c>
      <c r="I136" s="26">
        <v>0</v>
      </c>
      <c r="J136" s="48">
        <v>0</v>
      </c>
      <c r="K136" s="28">
        <v>0</v>
      </c>
      <c r="L136" s="28">
        <v>0</v>
      </c>
      <c r="M136" s="55"/>
      <c r="N136" s="47" t="s">
        <v>2191</v>
      </c>
      <c r="O136" s="11">
        <f t="shared" ref="O136:V136" si="35">SUM(O137,O140,O141)</f>
        <v>0</v>
      </c>
      <c r="P136" s="53">
        <f t="shared" si="35"/>
        <v>0</v>
      </c>
      <c r="Q136" s="53">
        <f t="shared" si="35"/>
        <v>0</v>
      </c>
      <c r="R136" s="11">
        <f t="shared" si="35"/>
        <v>0</v>
      </c>
      <c r="S136" s="11">
        <f t="shared" si="35"/>
        <v>0</v>
      </c>
      <c r="T136" s="53">
        <f t="shared" si="35"/>
        <v>0</v>
      </c>
      <c r="U136" s="53">
        <f t="shared" si="35"/>
        <v>0</v>
      </c>
      <c r="V136" s="11">
        <f t="shared" si="35"/>
        <v>0</v>
      </c>
      <c r="W136" s="45">
        <v>1030139</v>
      </c>
      <c r="X136" s="47" t="s">
        <v>2192</v>
      </c>
      <c r="Y136" s="11">
        <f>SUM(C136:K136)-SUM(O136:V136)</f>
        <v>0</v>
      </c>
    </row>
    <row r="137" ht="17.1" customHeight="1" spans="1:25">
      <c r="A137" s="45"/>
      <c r="B137" s="47"/>
      <c r="C137" s="32"/>
      <c r="D137" s="32"/>
      <c r="E137" s="32"/>
      <c r="F137" s="32"/>
      <c r="G137" s="51"/>
      <c r="H137" s="51"/>
      <c r="I137" s="32"/>
      <c r="J137" s="32"/>
      <c r="K137" s="32"/>
      <c r="L137" s="51"/>
      <c r="M137" s="55">
        <v>21368</v>
      </c>
      <c r="N137" s="47" t="s">
        <v>2193</v>
      </c>
      <c r="O137" s="11">
        <f t="shared" ref="O137:V137" si="36">SUM(O138:O139)</f>
        <v>0</v>
      </c>
      <c r="P137" s="53">
        <f t="shared" si="36"/>
        <v>0</v>
      </c>
      <c r="Q137" s="53">
        <f t="shared" si="36"/>
        <v>0</v>
      </c>
      <c r="R137" s="11">
        <f t="shared" si="36"/>
        <v>0</v>
      </c>
      <c r="S137" s="11">
        <f t="shared" si="36"/>
        <v>0</v>
      </c>
      <c r="T137" s="53">
        <f t="shared" si="36"/>
        <v>0</v>
      </c>
      <c r="U137" s="53">
        <f t="shared" si="36"/>
        <v>0</v>
      </c>
      <c r="V137" s="11">
        <f t="shared" si="36"/>
        <v>0</v>
      </c>
      <c r="W137" s="66"/>
      <c r="X137" s="66"/>
      <c r="Y137" s="32"/>
    </row>
    <row r="138" ht="17.1" customHeight="1" spans="1:25">
      <c r="A138" s="45"/>
      <c r="B138" s="47"/>
      <c r="C138" s="68"/>
      <c r="D138" s="68"/>
      <c r="E138" s="68"/>
      <c r="F138" s="68"/>
      <c r="G138" s="51"/>
      <c r="H138" s="51"/>
      <c r="I138" s="68"/>
      <c r="J138" s="68"/>
      <c r="K138" s="68"/>
      <c r="L138" s="51"/>
      <c r="M138" s="55">
        <v>2136801</v>
      </c>
      <c r="N138" s="45" t="s">
        <v>1524</v>
      </c>
      <c r="O138" s="28">
        <v>0</v>
      </c>
      <c r="P138" s="48">
        <v>0</v>
      </c>
      <c r="Q138" s="48">
        <v>0</v>
      </c>
      <c r="R138" s="60">
        <v>0</v>
      </c>
      <c r="S138" s="48">
        <v>0</v>
      </c>
      <c r="T138" s="48">
        <v>0</v>
      </c>
      <c r="U138" s="48">
        <v>0</v>
      </c>
      <c r="V138" s="28">
        <v>0</v>
      </c>
      <c r="W138" s="45"/>
      <c r="X138" s="47"/>
      <c r="Y138" s="32"/>
    </row>
    <row r="139" ht="17.1" customHeight="1" spans="1:25">
      <c r="A139" s="45"/>
      <c r="B139" s="47"/>
      <c r="C139" s="68"/>
      <c r="D139" s="68"/>
      <c r="E139" s="68"/>
      <c r="F139" s="68"/>
      <c r="G139" s="51"/>
      <c r="H139" s="51"/>
      <c r="I139" s="68"/>
      <c r="J139" s="68"/>
      <c r="K139" s="68"/>
      <c r="L139" s="51"/>
      <c r="M139" s="55">
        <v>2136802</v>
      </c>
      <c r="N139" s="45" t="s">
        <v>2194</v>
      </c>
      <c r="O139" s="28">
        <v>0</v>
      </c>
      <c r="P139" s="48">
        <v>0</v>
      </c>
      <c r="Q139" s="48">
        <v>0</v>
      </c>
      <c r="R139" s="60">
        <v>0</v>
      </c>
      <c r="S139" s="48">
        <v>0</v>
      </c>
      <c r="T139" s="48">
        <v>0</v>
      </c>
      <c r="U139" s="48">
        <v>0</v>
      </c>
      <c r="V139" s="28">
        <v>0</v>
      </c>
      <c r="W139" s="45"/>
      <c r="X139" s="47"/>
      <c r="Y139" s="32"/>
    </row>
    <row r="140" ht="17.1" customHeight="1" spans="1:25">
      <c r="A140" s="45"/>
      <c r="B140" s="47"/>
      <c r="C140" s="68"/>
      <c r="D140" s="68"/>
      <c r="E140" s="68"/>
      <c r="F140" s="68"/>
      <c r="G140" s="51"/>
      <c r="H140" s="51"/>
      <c r="I140" s="68"/>
      <c r="J140" s="68"/>
      <c r="K140" s="68"/>
      <c r="L140" s="51"/>
      <c r="M140" s="55">
        <v>232020208</v>
      </c>
      <c r="N140" s="47" t="s">
        <v>2195</v>
      </c>
      <c r="O140" s="28">
        <v>0</v>
      </c>
      <c r="P140" s="48">
        <v>0</v>
      </c>
      <c r="Q140" s="48">
        <v>0</v>
      </c>
      <c r="R140" s="60">
        <v>0</v>
      </c>
      <c r="S140" s="48">
        <v>0</v>
      </c>
      <c r="T140" s="48">
        <v>0</v>
      </c>
      <c r="U140" s="48">
        <v>0</v>
      </c>
      <c r="V140" s="28">
        <v>0</v>
      </c>
      <c r="W140" s="45"/>
      <c r="X140" s="47"/>
      <c r="Y140" s="32"/>
    </row>
    <row r="141" ht="17.1" customHeight="1" spans="1:25">
      <c r="A141" s="45"/>
      <c r="B141" s="47"/>
      <c r="C141" s="32"/>
      <c r="D141" s="32"/>
      <c r="E141" s="32"/>
      <c r="F141" s="32"/>
      <c r="G141" s="51"/>
      <c r="H141" s="51"/>
      <c r="I141" s="32"/>
      <c r="J141" s="32"/>
      <c r="K141" s="32"/>
      <c r="L141" s="51"/>
      <c r="M141" s="55">
        <v>233020208</v>
      </c>
      <c r="N141" s="47" t="s">
        <v>2196</v>
      </c>
      <c r="O141" s="60">
        <v>0</v>
      </c>
      <c r="P141" s="48">
        <v>0</v>
      </c>
      <c r="Q141" s="48">
        <v>0</v>
      </c>
      <c r="R141" s="60">
        <v>0</v>
      </c>
      <c r="S141" s="48">
        <v>0</v>
      </c>
      <c r="T141" s="48">
        <v>0</v>
      </c>
      <c r="U141" s="48">
        <v>0</v>
      </c>
      <c r="V141" s="60">
        <v>0</v>
      </c>
      <c r="W141" s="45"/>
      <c r="X141" s="47"/>
      <c r="Y141" s="32"/>
    </row>
    <row r="142" ht="17.1" customHeight="1" spans="1:25">
      <c r="A142" s="45">
        <v>1030158</v>
      </c>
      <c r="B142" s="47" t="s">
        <v>2197</v>
      </c>
      <c r="C142" s="11">
        <f t="shared" ref="C142:L142" si="37">SUM(C143:C145)</f>
        <v>0</v>
      </c>
      <c r="D142" s="11">
        <f t="shared" si="37"/>
        <v>0</v>
      </c>
      <c r="E142" s="11">
        <f t="shared" si="37"/>
        <v>0</v>
      </c>
      <c r="F142" s="53">
        <f t="shared" si="37"/>
        <v>0</v>
      </c>
      <c r="G142" s="11">
        <f t="shared" si="37"/>
        <v>0</v>
      </c>
      <c r="H142" s="11">
        <f t="shared" si="37"/>
        <v>0</v>
      </c>
      <c r="I142" s="11">
        <f t="shared" si="37"/>
        <v>0</v>
      </c>
      <c r="J142" s="53">
        <f t="shared" si="37"/>
        <v>0</v>
      </c>
      <c r="K142" s="11">
        <f t="shared" si="37"/>
        <v>0</v>
      </c>
      <c r="L142" s="11">
        <f t="shared" si="37"/>
        <v>0</v>
      </c>
      <c r="M142" s="55"/>
      <c r="N142" s="47" t="s">
        <v>2198</v>
      </c>
      <c r="O142" s="11">
        <f t="shared" ref="O142:V142" si="38">SUM(O143,O148,O149)</f>
        <v>0</v>
      </c>
      <c r="P142" s="53">
        <f t="shared" si="38"/>
        <v>0</v>
      </c>
      <c r="Q142" s="53">
        <f t="shared" si="38"/>
        <v>0</v>
      </c>
      <c r="R142" s="11">
        <f t="shared" si="38"/>
        <v>0</v>
      </c>
      <c r="S142" s="11">
        <f t="shared" si="38"/>
        <v>0</v>
      </c>
      <c r="T142" s="53">
        <f t="shared" si="38"/>
        <v>0</v>
      </c>
      <c r="U142" s="53">
        <f t="shared" si="38"/>
        <v>0</v>
      </c>
      <c r="V142" s="11">
        <f t="shared" si="38"/>
        <v>0</v>
      </c>
      <c r="W142" s="45">
        <v>1030158</v>
      </c>
      <c r="X142" s="47" t="s">
        <v>2199</v>
      </c>
      <c r="Y142" s="11">
        <f>SUM(C142:K142)-SUM(O142:V142)</f>
        <v>0</v>
      </c>
    </row>
    <row r="143" ht="17.1" customHeight="1" spans="1:25">
      <c r="A143" s="45">
        <v>103015801</v>
      </c>
      <c r="B143" s="45" t="s">
        <v>2200</v>
      </c>
      <c r="C143" s="28">
        <v>0</v>
      </c>
      <c r="D143" s="29">
        <v>0</v>
      </c>
      <c r="E143" s="26">
        <v>0</v>
      </c>
      <c r="F143" s="48">
        <v>0</v>
      </c>
      <c r="G143" s="28">
        <v>0</v>
      </c>
      <c r="H143" s="26">
        <v>0</v>
      </c>
      <c r="I143" s="26">
        <v>0</v>
      </c>
      <c r="J143" s="48">
        <v>0</v>
      </c>
      <c r="K143" s="28">
        <v>0</v>
      </c>
      <c r="L143" s="28">
        <v>0</v>
      </c>
      <c r="M143" s="55">
        <v>21369</v>
      </c>
      <c r="N143" s="47" t="s">
        <v>2201</v>
      </c>
      <c r="O143" s="11">
        <f t="shared" ref="O143:V143" si="39">SUM(O144:O147)</f>
        <v>0</v>
      </c>
      <c r="P143" s="53">
        <f t="shared" si="39"/>
        <v>0</v>
      </c>
      <c r="Q143" s="53">
        <f t="shared" si="39"/>
        <v>0</v>
      </c>
      <c r="R143" s="11">
        <f t="shared" si="39"/>
        <v>0</v>
      </c>
      <c r="S143" s="11">
        <f t="shared" si="39"/>
        <v>0</v>
      </c>
      <c r="T143" s="53">
        <f t="shared" si="39"/>
        <v>0</v>
      </c>
      <c r="U143" s="53">
        <f t="shared" si="39"/>
        <v>0</v>
      </c>
      <c r="V143" s="11">
        <f t="shared" si="39"/>
        <v>0</v>
      </c>
      <c r="W143" s="45">
        <v>103015801</v>
      </c>
      <c r="X143" s="45" t="s">
        <v>2200</v>
      </c>
      <c r="Y143" s="28">
        <v>0</v>
      </c>
    </row>
    <row r="144" ht="17.1" customHeight="1" spans="1:25">
      <c r="A144" s="45">
        <v>103015802</v>
      </c>
      <c r="B144" s="45" t="s">
        <v>2202</v>
      </c>
      <c r="C144" s="28">
        <v>0</v>
      </c>
      <c r="D144" s="29">
        <v>0</v>
      </c>
      <c r="E144" s="26">
        <v>0</v>
      </c>
      <c r="F144" s="48">
        <v>0</v>
      </c>
      <c r="G144" s="28">
        <v>0</v>
      </c>
      <c r="H144" s="26">
        <v>0</v>
      </c>
      <c r="I144" s="26">
        <v>0</v>
      </c>
      <c r="J144" s="48">
        <v>0</v>
      </c>
      <c r="K144" s="28">
        <v>0</v>
      </c>
      <c r="L144" s="28">
        <v>0</v>
      </c>
      <c r="M144" s="55">
        <v>2136901</v>
      </c>
      <c r="N144" s="45" t="s">
        <v>1524</v>
      </c>
      <c r="O144" s="28">
        <v>0</v>
      </c>
      <c r="P144" s="48">
        <v>0</v>
      </c>
      <c r="Q144" s="48">
        <v>0</v>
      </c>
      <c r="R144" s="60">
        <v>0</v>
      </c>
      <c r="S144" s="48">
        <v>0</v>
      </c>
      <c r="T144" s="48">
        <v>0</v>
      </c>
      <c r="U144" s="48">
        <v>0</v>
      </c>
      <c r="V144" s="28">
        <v>0</v>
      </c>
      <c r="W144" s="45">
        <v>103015802</v>
      </c>
      <c r="X144" s="45" t="s">
        <v>2202</v>
      </c>
      <c r="Y144" s="28">
        <v>0</v>
      </c>
    </row>
    <row r="145" ht="17.1" customHeight="1" spans="1:25">
      <c r="A145" s="45">
        <v>103015803</v>
      </c>
      <c r="B145" s="45" t="s">
        <v>2203</v>
      </c>
      <c r="C145" s="28">
        <v>0</v>
      </c>
      <c r="D145" s="29">
        <v>0</v>
      </c>
      <c r="E145" s="26">
        <v>0</v>
      </c>
      <c r="F145" s="48">
        <v>0</v>
      </c>
      <c r="G145" s="28">
        <v>0</v>
      </c>
      <c r="H145" s="26">
        <v>0</v>
      </c>
      <c r="I145" s="26">
        <v>0</v>
      </c>
      <c r="J145" s="48">
        <v>0</v>
      </c>
      <c r="K145" s="28">
        <v>0</v>
      </c>
      <c r="L145" s="28">
        <v>0</v>
      </c>
      <c r="M145" s="55">
        <v>2136902</v>
      </c>
      <c r="N145" s="45" t="s">
        <v>2204</v>
      </c>
      <c r="O145" s="28">
        <v>0</v>
      </c>
      <c r="P145" s="48">
        <v>0</v>
      </c>
      <c r="Q145" s="48">
        <v>0</v>
      </c>
      <c r="R145" s="60">
        <v>0</v>
      </c>
      <c r="S145" s="48">
        <v>0</v>
      </c>
      <c r="T145" s="48">
        <v>0</v>
      </c>
      <c r="U145" s="48">
        <v>0</v>
      </c>
      <c r="V145" s="28">
        <v>0</v>
      </c>
      <c r="W145" s="45">
        <v>103015803</v>
      </c>
      <c r="X145" s="45" t="s">
        <v>2203</v>
      </c>
      <c r="Y145" s="28">
        <v>0</v>
      </c>
    </row>
    <row r="146" ht="17.1" customHeight="1" spans="1:25">
      <c r="A146" s="45"/>
      <c r="B146" s="45"/>
      <c r="C146" s="32"/>
      <c r="D146" s="32"/>
      <c r="E146" s="32"/>
      <c r="F146" s="32"/>
      <c r="G146" s="51"/>
      <c r="H146" s="51"/>
      <c r="I146" s="32"/>
      <c r="J146" s="32"/>
      <c r="K146" s="32"/>
      <c r="L146" s="51"/>
      <c r="M146" s="55">
        <v>2136903</v>
      </c>
      <c r="N146" s="45" t="s">
        <v>2205</v>
      </c>
      <c r="O146" s="28">
        <v>0</v>
      </c>
      <c r="P146" s="48">
        <v>0</v>
      </c>
      <c r="Q146" s="48">
        <v>0</v>
      </c>
      <c r="R146" s="60">
        <v>0</v>
      </c>
      <c r="S146" s="48">
        <v>0</v>
      </c>
      <c r="T146" s="48">
        <v>0</v>
      </c>
      <c r="U146" s="48">
        <v>0</v>
      </c>
      <c r="V146" s="28">
        <v>0</v>
      </c>
      <c r="W146" s="66"/>
      <c r="X146" s="66"/>
      <c r="Y146" s="32"/>
    </row>
    <row r="147" ht="17.1" customHeight="1" spans="1:25">
      <c r="A147" s="45"/>
      <c r="B147" s="45"/>
      <c r="C147" s="32"/>
      <c r="D147" s="32"/>
      <c r="E147" s="32"/>
      <c r="F147" s="32"/>
      <c r="G147" s="51"/>
      <c r="H147" s="51"/>
      <c r="I147" s="32"/>
      <c r="J147" s="32"/>
      <c r="K147" s="32"/>
      <c r="L147" s="51"/>
      <c r="M147" s="55">
        <v>2136999</v>
      </c>
      <c r="N147" s="45" t="s">
        <v>2206</v>
      </c>
      <c r="O147" s="28">
        <v>0</v>
      </c>
      <c r="P147" s="48">
        <v>0</v>
      </c>
      <c r="Q147" s="48">
        <v>0</v>
      </c>
      <c r="R147" s="60">
        <v>0</v>
      </c>
      <c r="S147" s="48">
        <v>0</v>
      </c>
      <c r="T147" s="48">
        <v>0</v>
      </c>
      <c r="U147" s="48">
        <v>0</v>
      </c>
      <c r="V147" s="28">
        <v>0</v>
      </c>
      <c r="W147" s="66"/>
      <c r="X147" s="66"/>
      <c r="Y147" s="32"/>
    </row>
    <row r="148" ht="17.1" customHeight="1" spans="1:25">
      <c r="A148" s="45"/>
      <c r="B148" s="45"/>
      <c r="C148" s="32"/>
      <c r="D148" s="32"/>
      <c r="E148" s="32"/>
      <c r="F148" s="32"/>
      <c r="G148" s="51"/>
      <c r="H148" s="51"/>
      <c r="I148" s="32"/>
      <c r="J148" s="32"/>
      <c r="K148" s="32"/>
      <c r="L148" s="51"/>
      <c r="M148" s="55">
        <v>232020218</v>
      </c>
      <c r="N148" s="47" t="s">
        <v>2207</v>
      </c>
      <c r="O148" s="28">
        <v>0</v>
      </c>
      <c r="P148" s="48">
        <v>0</v>
      </c>
      <c r="Q148" s="48">
        <v>0</v>
      </c>
      <c r="R148" s="60">
        <v>0</v>
      </c>
      <c r="S148" s="48">
        <v>0</v>
      </c>
      <c r="T148" s="48">
        <v>0</v>
      </c>
      <c r="U148" s="48">
        <v>0</v>
      </c>
      <c r="V148" s="28">
        <v>0</v>
      </c>
      <c r="W148" s="66"/>
      <c r="X148" s="66"/>
      <c r="Y148" s="32"/>
    </row>
    <row r="149" ht="17.1" customHeight="1" spans="1:25">
      <c r="A149" s="45"/>
      <c r="B149" s="45"/>
      <c r="C149" s="32"/>
      <c r="D149" s="32"/>
      <c r="E149" s="32"/>
      <c r="F149" s="32"/>
      <c r="G149" s="51"/>
      <c r="H149" s="51"/>
      <c r="I149" s="32"/>
      <c r="J149" s="32"/>
      <c r="K149" s="32"/>
      <c r="L149" s="51"/>
      <c r="M149" s="55">
        <v>233020218</v>
      </c>
      <c r="N149" s="47" t="s">
        <v>2208</v>
      </c>
      <c r="O149" s="60">
        <v>0</v>
      </c>
      <c r="P149" s="48">
        <v>0</v>
      </c>
      <c r="Q149" s="48">
        <v>0</v>
      </c>
      <c r="R149" s="60">
        <v>0</v>
      </c>
      <c r="S149" s="48">
        <v>0</v>
      </c>
      <c r="T149" s="48">
        <v>0</v>
      </c>
      <c r="U149" s="48">
        <v>0</v>
      </c>
      <c r="V149" s="60">
        <v>0</v>
      </c>
      <c r="W149" s="66"/>
      <c r="X149" s="66"/>
      <c r="Y149" s="32"/>
    </row>
    <row r="150" ht="17.1" customHeight="1" spans="1:25">
      <c r="A150" s="45">
        <v>1030176</v>
      </c>
      <c r="B150" s="47" t="s">
        <v>2209</v>
      </c>
      <c r="C150" s="28">
        <v>0</v>
      </c>
      <c r="D150" s="29">
        <v>0</v>
      </c>
      <c r="E150" s="26">
        <v>0</v>
      </c>
      <c r="F150" s="48">
        <v>0</v>
      </c>
      <c r="G150" s="28">
        <v>0</v>
      </c>
      <c r="H150" s="26">
        <v>0</v>
      </c>
      <c r="I150" s="26">
        <v>0</v>
      </c>
      <c r="J150" s="48">
        <v>0</v>
      </c>
      <c r="K150" s="28">
        <v>0</v>
      </c>
      <c r="L150" s="61">
        <v>0</v>
      </c>
      <c r="M150" s="55">
        <v>21370</v>
      </c>
      <c r="N150" s="47" t="s">
        <v>2210</v>
      </c>
      <c r="O150" s="11">
        <f t="shared" ref="O150:V150" si="40">SUM(O151:O153)</f>
        <v>0</v>
      </c>
      <c r="P150" s="53">
        <f t="shared" si="40"/>
        <v>0</v>
      </c>
      <c r="Q150" s="53">
        <f t="shared" si="40"/>
        <v>0</v>
      </c>
      <c r="R150" s="11">
        <f t="shared" si="40"/>
        <v>0</v>
      </c>
      <c r="S150" s="11">
        <f t="shared" si="40"/>
        <v>0</v>
      </c>
      <c r="T150" s="53">
        <f t="shared" si="40"/>
        <v>0</v>
      </c>
      <c r="U150" s="53">
        <f t="shared" si="40"/>
        <v>0</v>
      </c>
      <c r="V150" s="11">
        <f t="shared" si="40"/>
        <v>0</v>
      </c>
      <c r="W150" s="45">
        <v>1030176</v>
      </c>
      <c r="X150" s="70" t="s">
        <v>2211</v>
      </c>
      <c r="Y150" s="11">
        <f>SUM(C150:K150)-SUM(O150:V150)</f>
        <v>0</v>
      </c>
    </row>
    <row r="151" ht="17.1" customHeight="1" spans="1:25">
      <c r="A151" s="45"/>
      <c r="B151" s="45"/>
      <c r="C151" s="32"/>
      <c r="D151" s="32"/>
      <c r="E151" s="32"/>
      <c r="F151" s="32"/>
      <c r="G151" s="51"/>
      <c r="H151" s="51"/>
      <c r="I151" s="32"/>
      <c r="J151" s="32"/>
      <c r="K151" s="32"/>
      <c r="L151" s="51"/>
      <c r="M151" s="55">
        <v>2137001</v>
      </c>
      <c r="N151" s="45" t="s">
        <v>2212</v>
      </c>
      <c r="O151" s="28">
        <v>0</v>
      </c>
      <c r="P151" s="48">
        <v>0</v>
      </c>
      <c r="Q151" s="48">
        <v>0</v>
      </c>
      <c r="R151" s="60">
        <v>0</v>
      </c>
      <c r="S151" s="48">
        <v>0</v>
      </c>
      <c r="T151" s="48">
        <v>0</v>
      </c>
      <c r="U151" s="48">
        <v>0</v>
      </c>
      <c r="V151" s="28">
        <v>0</v>
      </c>
      <c r="W151" s="66"/>
      <c r="X151" s="66"/>
      <c r="Y151" s="32"/>
    </row>
    <row r="152" ht="17.1" customHeight="1" spans="1:25">
      <c r="A152" s="45"/>
      <c r="B152" s="45"/>
      <c r="C152" s="32"/>
      <c r="D152" s="32"/>
      <c r="E152" s="32"/>
      <c r="F152" s="32"/>
      <c r="G152" s="51"/>
      <c r="H152" s="51"/>
      <c r="I152" s="32"/>
      <c r="J152" s="32"/>
      <c r="K152" s="32"/>
      <c r="L152" s="51"/>
      <c r="M152" s="55">
        <v>2137002</v>
      </c>
      <c r="N152" s="45" t="s">
        <v>2213</v>
      </c>
      <c r="O152" s="28">
        <v>0</v>
      </c>
      <c r="P152" s="48">
        <v>0</v>
      </c>
      <c r="Q152" s="48">
        <v>0</v>
      </c>
      <c r="R152" s="60">
        <v>0</v>
      </c>
      <c r="S152" s="48">
        <v>0</v>
      </c>
      <c r="T152" s="48">
        <v>0</v>
      </c>
      <c r="U152" s="48">
        <v>0</v>
      </c>
      <c r="V152" s="28">
        <v>0</v>
      </c>
      <c r="W152" s="66"/>
      <c r="X152" s="66"/>
      <c r="Y152" s="32"/>
    </row>
    <row r="153" ht="17.1" customHeight="1" spans="1:25">
      <c r="A153" s="45"/>
      <c r="B153" s="45"/>
      <c r="C153" s="32"/>
      <c r="D153" s="32"/>
      <c r="E153" s="32"/>
      <c r="F153" s="32"/>
      <c r="G153" s="51"/>
      <c r="H153" s="51"/>
      <c r="I153" s="32"/>
      <c r="J153" s="32"/>
      <c r="K153" s="32"/>
      <c r="L153" s="51"/>
      <c r="M153" s="55">
        <v>2137003</v>
      </c>
      <c r="N153" s="45" t="s">
        <v>2214</v>
      </c>
      <c r="O153" s="60">
        <v>0</v>
      </c>
      <c r="P153" s="48">
        <v>0</v>
      </c>
      <c r="Q153" s="48">
        <v>0</v>
      </c>
      <c r="R153" s="60">
        <v>0</v>
      </c>
      <c r="S153" s="48">
        <v>0</v>
      </c>
      <c r="T153" s="48">
        <v>0</v>
      </c>
      <c r="U153" s="48">
        <v>0</v>
      </c>
      <c r="V153" s="60">
        <v>0</v>
      </c>
      <c r="W153" s="66"/>
      <c r="X153" s="66"/>
      <c r="Y153" s="32"/>
    </row>
    <row r="154" ht="17.1" customHeight="1" spans="1:25">
      <c r="A154" s="45">
        <v>1030172</v>
      </c>
      <c r="B154" s="47" t="s">
        <v>2215</v>
      </c>
      <c r="C154" s="28">
        <v>0</v>
      </c>
      <c r="D154" s="29">
        <v>0</v>
      </c>
      <c r="E154" s="26">
        <v>0</v>
      </c>
      <c r="F154" s="48">
        <v>0</v>
      </c>
      <c r="G154" s="28">
        <v>0</v>
      </c>
      <c r="H154" s="26">
        <v>0</v>
      </c>
      <c r="I154" s="26">
        <v>0</v>
      </c>
      <c r="J154" s="48">
        <v>0</v>
      </c>
      <c r="K154" s="28">
        <v>0</v>
      </c>
      <c r="L154" s="61">
        <v>0</v>
      </c>
      <c r="M154" s="55">
        <v>2140280</v>
      </c>
      <c r="N154" s="47" t="s">
        <v>2216</v>
      </c>
      <c r="O154" s="28">
        <v>0</v>
      </c>
      <c r="P154" s="48">
        <v>0</v>
      </c>
      <c r="Q154" s="48">
        <v>0</v>
      </c>
      <c r="R154" s="60">
        <v>0</v>
      </c>
      <c r="S154" s="48">
        <v>0</v>
      </c>
      <c r="T154" s="48">
        <v>0</v>
      </c>
      <c r="U154" s="48">
        <v>0</v>
      </c>
      <c r="V154" s="28">
        <v>0</v>
      </c>
      <c r="W154" s="45">
        <v>1030172</v>
      </c>
      <c r="X154" s="47" t="s">
        <v>2217</v>
      </c>
      <c r="Y154" s="11">
        <f>SUM(C154:K154)-SUM(O154:V154)</f>
        <v>0</v>
      </c>
    </row>
    <row r="155" ht="17.1" customHeight="1" spans="1:25">
      <c r="A155" s="45">
        <v>1030112</v>
      </c>
      <c r="B155" s="47" t="s">
        <v>2218</v>
      </c>
      <c r="C155" s="28">
        <v>0</v>
      </c>
      <c r="D155" s="29">
        <v>0</v>
      </c>
      <c r="E155" s="26">
        <v>0</v>
      </c>
      <c r="F155" s="48">
        <v>0</v>
      </c>
      <c r="G155" s="28">
        <v>0</v>
      </c>
      <c r="H155" s="26">
        <v>0</v>
      </c>
      <c r="I155" s="26">
        <v>0</v>
      </c>
      <c r="J155" s="48">
        <v>0</v>
      </c>
      <c r="K155" s="28">
        <v>0</v>
      </c>
      <c r="L155" s="28">
        <v>0</v>
      </c>
      <c r="M155" s="55"/>
      <c r="N155" s="47" t="s">
        <v>2219</v>
      </c>
      <c r="O155" s="11">
        <f t="shared" ref="O155:V155" si="41">SUM(O156,O161,O162)</f>
        <v>0</v>
      </c>
      <c r="P155" s="53">
        <f t="shared" si="41"/>
        <v>0</v>
      </c>
      <c r="Q155" s="53">
        <f t="shared" si="41"/>
        <v>0</v>
      </c>
      <c r="R155" s="11">
        <f t="shared" si="41"/>
        <v>0</v>
      </c>
      <c r="S155" s="11">
        <f t="shared" si="41"/>
        <v>0</v>
      </c>
      <c r="T155" s="53">
        <f t="shared" si="41"/>
        <v>0</v>
      </c>
      <c r="U155" s="53">
        <f t="shared" si="41"/>
        <v>0</v>
      </c>
      <c r="V155" s="11">
        <f t="shared" si="41"/>
        <v>0</v>
      </c>
      <c r="W155" s="45">
        <v>1030112</v>
      </c>
      <c r="X155" s="47" t="s">
        <v>2220</v>
      </c>
      <c r="Y155" s="11">
        <f>SUM(C155:K155)-SUM(O155:V155)</f>
        <v>0</v>
      </c>
    </row>
    <row r="156" ht="17.1" customHeight="1" spans="1:25">
      <c r="A156" s="45"/>
      <c r="B156" s="45"/>
      <c r="C156" s="32"/>
      <c r="D156" s="32"/>
      <c r="E156" s="32"/>
      <c r="F156" s="32"/>
      <c r="G156" s="51"/>
      <c r="H156" s="51"/>
      <c r="I156" s="32"/>
      <c r="J156" s="32"/>
      <c r="K156" s="32"/>
      <c r="L156" s="51"/>
      <c r="M156" s="55">
        <v>21460</v>
      </c>
      <c r="N156" s="47" t="s">
        <v>2221</v>
      </c>
      <c r="O156" s="11">
        <f t="shared" ref="O156:V156" si="42">SUM(O157:O160)</f>
        <v>0</v>
      </c>
      <c r="P156" s="53">
        <f t="shared" si="42"/>
        <v>0</v>
      </c>
      <c r="Q156" s="53">
        <f t="shared" si="42"/>
        <v>0</v>
      </c>
      <c r="R156" s="11">
        <f t="shared" si="42"/>
        <v>0</v>
      </c>
      <c r="S156" s="11">
        <f t="shared" si="42"/>
        <v>0</v>
      </c>
      <c r="T156" s="53">
        <f t="shared" si="42"/>
        <v>0</v>
      </c>
      <c r="U156" s="53">
        <f t="shared" si="42"/>
        <v>0</v>
      </c>
      <c r="V156" s="11">
        <f t="shared" si="42"/>
        <v>0</v>
      </c>
      <c r="W156" s="45"/>
      <c r="X156" s="47"/>
      <c r="Y156" s="32"/>
    </row>
    <row r="157" ht="17.1" customHeight="1" spans="1:25">
      <c r="A157" s="45"/>
      <c r="B157" s="45"/>
      <c r="C157" s="32"/>
      <c r="D157" s="32"/>
      <c r="E157" s="32"/>
      <c r="F157" s="32"/>
      <c r="G157" s="51"/>
      <c r="H157" s="51"/>
      <c r="I157" s="32"/>
      <c r="J157" s="32"/>
      <c r="K157" s="32"/>
      <c r="L157" s="51"/>
      <c r="M157" s="55">
        <v>2146001</v>
      </c>
      <c r="N157" s="45" t="s">
        <v>2222</v>
      </c>
      <c r="O157" s="28">
        <v>0</v>
      </c>
      <c r="P157" s="48">
        <v>0</v>
      </c>
      <c r="Q157" s="48">
        <v>0</v>
      </c>
      <c r="R157" s="60">
        <v>0</v>
      </c>
      <c r="S157" s="48">
        <v>0</v>
      </c>
      <c r="T157" s="48">
        <v>0</v>
      </c>
      <c r="U157" s="48">
        <v>0</v>
      </c>
      <c r="V157" s="28">
        <v>0</v>
      </c>
      <c r="W157" s="45"/>
      <c r="X157" s="47"/>
      <c r="Y157" s="32"/>
    </row>
    <row r="158" ht="17.1" customHeight="1" spans="1:25">
      <c r="A158" s="45"/>
      <c r="B158" s="45"/>
      <c r="C158" s="32"/>
      <c r="D158" s="32"/>
      <c r="E158" s="32"/>
      <c r="F158" s="32"/>
      <c r="G158" s="51"/>
      <c r="H158" s="51"/>
      <c r="I158" s="32"/>
      <c r="J158" s="32"/>
      <c r="K158" s="32"/>
      <c r="L158" s="51"/>
      <c r="M158" s="55">
        <v>2146002</v>
      </c>
      <c r="N158" s="45" t="s">
        <v>1566</v>
      </c>
      <c r="O158" s="28">
        <v>0</v>
      </c>
      <c r="P158" s="48">
        <v>0</v>
      </c>
      <c r="Q158" s="48">
        <v>0</v>
      </c>
      <c r="R158" s="60">
        <v>0</v>
      </c>
      <c r="S158" s="48">
        <v>0</v>
      </c>
      <c r="T158" s="48">
        <v>0</v>
      </c>
      <c r="U158" s="48">
        <v>0</v>
      </c>
      <c r="V158" s="28">
        <v>0</v>
      </c>
      <c r="W158" s="45"/>
      <c r="X158" s="47"/>
      <c r="Y158" s="32"/>
    </row>
    <row r="159" ht="17.1" customHeight="1" spans="1:25">
      <c r="A159" s="45"/>
      <c r="B159" s="45"/>
      <c r="C159" s="32"/>
      <c r="D159" s="32"/>
      <c r="E159" s="32"/>
      <c r="F159" s="32"/>
      <c r="G159" s="51"/>
      <c r="H159" s="51"/>
      <c r="I159" s="32"/>
      <c r="J159" s="32"/>
      <c r="K159" s="32"/>
      <c r="L159" s="51"/>
      <c r="M159" s="55">
        <v>2146003</v>
      </c>
      <c r="N159" s="45" t="s">
        <v>2223</v>
      </c>
      <c r="O159" s="28">
        <v>0</v>
      </c>
      <c r="P159" s="48">
        <v>0</v>
      </c>
      <c r="Q159" s="48">
        <v>0</v>
      </c>
      <c r="R159" s="60">
        <v>0</v>
      </c>
      <c r="S159" s="48">
        <v>0</v>
      </c>
      <c r="T159" s="48">
        <v>0</v>
      </c>
      <c r="U159" s="48">
        <v>0</v>
      </c>
      <c r="V159" s="28">
        <v>0</v>
      </c>
      <c r="W159" s="45"/>
      <c r="X159" s="47"/>
      <c r="Y159" s="32"/>
    </row>
    <row r="160" ht="17.1" customHeight="1" spans="1:25">
      <c r="A160" s="45"/>
      <c r="B160" s="45"/>
      <c r="C160" s="32"/>
      <c r="D160" s="32"/>
      <c r="E160" s="32"/>
      <c r="F160" s="32"/>
      <c r="G160" s="51"/>
      <c r="H160" s="51"/>
      <c r="I160" s="32"/>
      <c r="J160" s="32"/>
      <c r="K160" s="32"/>
      <c r="L160" s="51"/>
      <c r="M160" s="55">
        <v>2146099</v>
      </c>
      <c r="N160" s="45" t="s">
        <v>2224</v>
      </c>
      <c r="O160" s="28">
        <v>0</v>
      </c>
      <c r="P160" s="48">
        <v>0</v>
      </c>
      <c r="Q160" s="48">
        <v>0</v>
      </c>
      <c r="R160" s="60">
        <v>0</v>
      </c>
      <c r="S160" s="48">
        <v>0</v>
      </c>
      <c r="T160" s="48">
        <v>0</v>
      </c>
      <c r="U160" s="48">
        <v>0</v>
      </c>
      <c r="V160" s="28">
        <v>0</v>
      </c>
      <c r="W160" s="45"/>
      <c r="X160" s="47"/>
      <c r="Y160" s="32"/>
    </row>
    <row r="161" ht="17.1" customHeight="1" spans="1:25">
      <c r="A161" s="45"/>
      <c r="B161" s="45"/>
      <c r="C161" s="32"/>
      <c r="D161" s="32"/>
      <c r="E161" s="32"/>
      <c r="F161" s="32"/>
      <c r="G161" s="51"/>
      <c r="H161" s="51"/>
      <c r="I161" s="32"/>
      <c r="J161" s="32"/>
      <c r="K161" s="32"/>
      <c r="L161" s="51"/>
      <c r="M161" s="55">
        <v>232020201</v>
      </c>
      <c r="N161" s="47" t="s">
        <v>2225</v>
      </c>
      <c r="O161" s="28">
        <v>0</v>
      </c>
      <c r="P161" s="48">
        <v>0</v>
      </c>
      <c r="Q161" s="48">
        <v>0</v>
      </c>
      <c r="R161" s="60">
        <v>0</v>
      </c>
      <c r="S161" s="48">
        <v>0</v>
      </c>
      <c r="T161" s="48">
        <v>0</v>
      </c>
      <c r="U161" s="48">
        <v>0</v>
      </c>
      <c r="V161" s="28">
        <v>0</v>
      </c>
      <c r="W161" s="45"/>
      <c r="X161" s="47"/>
      <c r="Y161" s="32"/>
    </row>
    <row r="162" ht="17.1" customHeight="1" spans="1:25">
      <c r="A162" s="45"/>
      <c r="B162" s="45"/>
      <c r="C162" s="32"/>
      <c r="D162" s="32"/>
      <c r="E162" s="32"/>
      <c r="F162" s="32"/>
      <c r="G162" s="51"/>
      <c r="H162" s="51"/>
      <c r="I162" s="32"/>
      <c r="J162" s="32"/>
      <c r="K162" s="32"/>
      <c r="L162" s="51"/>
      <c r="M162" s="55">
        <v>233020201</v>
      </c>
      <c r="N162" s="47" t="s">
        <v>2226</v>
      </c>
      <c r="O162" s="60">
        <v>0</v>
      </c>
      <c r="P162" s="48">
        <v>0</v>
      </c>
      <c r="Q162" s="48">
        <v>0</v>
      </c>
      <c r="R162" s="60">
        <v>0</v>
      </c>
      <c r="S162" s="48">
        <v>0</v>
      </c>
      <c r="T162" s="48">
        <v>0</v>
      </c>
      <c r="U162" s="48">
        <v>0</v>
      </c>
      <c r="V162" s="60">
        <v>0</v>
      </c>
      <c r="W162" s="45"/>
      <c r="X162" s="47"/>
      <c r="Y162" s="32"/>
    </row>
    <row r="163" ht="17.1" customHeight="1" spans="1:25">
      <c r="A163" s="45">
        <v>1030159</v>
      </c>
      <c r="B163" s="47" t="s">
        <v>2227</v>
      </c>
      <c r="C163" s="28">
        <v>0</v>
      </c>
      <c r="D163" s="29">
        <v>0</v>
      </c>
      <c r="E163" s="26">
        <v>0</v>
      </c>
      <c r="F163" s="48">
        <v>0</v>
      </c>
      <c r="G163" s="28">
        <v>0</v>
      </c>
      <c r="H163" s="26">
        <v>0</v>
      </c>
      <c r="I163" s="26">
        <v>0</v>
      </c>
      <c r="J163" s="48">
        <v>0</v>
      </c>
      <c r="K163" s="28">
        <v>0</v>
      </c>
      <c r="L163" s="28">
        <v>0</v>
      </c>
      <c r="M163" s="69"/>
      <c r="N163" s="47" t="s">
        <v>2228</v>
      </c>
      <c r="O163" s="11">
        <f t="shared" ref="O163:V163" si="43">SUM(O164,O169,O170)</f>
        <v>0</v>
      </c>
      <c r="P163" s="53">
        <f t="shared" si="43"/>
        <v>0</v>
      </c>
      <c r="Q163" s="53">
        <f t="shared" si="43"/>
        <v>0</v>
      </c>
      <c r="R163" s="11">
        <f t="shared" si="43"/>
        <v>0</v>
      </c>
      <c r="S163" s="11">
        <f t="shared" si="43"/>
        <v>0</v>
      </c>
      <c r="T163" s="53">
        <f t="shared" si="43"/>
        <v>0</v>
      </c>
      <c r="U163" s="53">
        <f t="shared" si="43"/>
        <v>0</v>
      </c>
      <c r="V163" s="11">
        <f t="shared" si="43"/>
        <v>0</v>
      </c>
      <c r="W163" s="45">
        <v>1030159</v>
      </c>
      <c r="X163" s="47" t="s">
        <v>2227</v>
      </c>
      <c r="Y163" s="11">
        <f>SUM(C163:K163)-SUM(O163:V163)</f>
        <v>0</v>
      </c>
    </row>
    <row r="164" ht="17.1" customHeight="1" spans="1:25">
      <c r="A164" s="45"/>
      <c r="B164" s="45"/>
      <c r="C164" s="32"/>
      <c r="D164" s="32"/>
      <c r="E164" s="32"/>
      <c r="F164" s="32"/>
      <c r="G164" s="51"/>
      <c r="H164" s="51"/>
      <c r="I164" s="32"/>
      <c r="J164" s="32"/>
      <c r="K164" s="32"/>
      <c r="L164" s="51"/>
      <c r="M164" s="55">
        <v>21462</v>
      </c>
      <c r="N164" s="47" t="s">
        <v>2229</v>
      </c>
      <c r="O164" s="11">
        <f t="shared" ref="O164:V164" si="44">SUM(O165:O168)</f>
        <v>0</v>
      </c>
      <c r="P164" s="53">
        <f t="shared" si="44"/>
        <v>0</v>
      </c>
      <c r="Q164" s="53">
        <f t="shared" si="44"/>
        <v>0</v>
      </c>
      <c r="R164" s="11">
        <f t="shared" si="44"/>
        <v>0</v>
      </c>
      <c r="S164" s="11">
        <f t="shared" si="44"/>
        <v>0</v>
      </c>
      <c r="T164" s="53">
        <f t="shared" si="44"/>
        <v>0</v>
      </c>
      <c r="U164" s="53">
        <f t="shared" si="44"/>
        <v>0</v>
      </c>
      <c r="V164" s="11">
        <f t="shared" si="44"/>
        <v>0</v>
      </c>
      <c r="W164" s="45"/>
      <c r="X164" s="47"/>
      <c r="Y164" s="32"/>
    </row>
    <row r="165" ht="17.1" customHeight="1" spans="1:25">
      <c r="A165" s="45"/>
      <c r="B165" s="45"/>
      <c r="C165" s="32"/>
      <c r="D165" s="32"/>
      <c r="E165" s="32"/>
      <c r="F165" s="32"/>
      <c r="G165" s="51"/>
      <c r="H165" s="51"/>
      <c r="I165" s="32"/>
      <c r="J165" s="32"/>
      <c r="K165" s="32"/>
      <c r="L165" s="51"/>
      <c r="M165" s="55">
        <v>2146201</v>
      </c>
      <c r="N165" s="45" t="s">
        <v>2223</v>
      </c>
      <c r="O165" s="28">
        <v>0</v>
      </c>
      <c r="P165" s="48">
        <v>0</v>
      </c>
      <c r="Q165" s="48">
        <v>0</v>
      </c>
      <c r="R165" s="60">
        <v>0</v>
      </c>
      <c r="S165" s="48">
        <v>0</v>
      </c>
      <c r="T165" s="48">
        <v>0</v>
      </c>
      <c r="U165" s="48">
        <v>0</v>
      </c>
      <c r="V165" s="28">
        <v>0</v>
      </c>
      <c r="W165" s="45"/>
      <c r="X165" s="47"/>
      <c r="Y165" s="32"/>
    </row>
    <row r="166" ht="17.1" customHeight="1" spans="1:25">
      <c r="A166" s="45"/>
      <c r="B166" s="45"/>
      <c r="C166" s="32"/>
      <c r="D166" s="32"/>
      <c r="E166" s="32"/>
      <c r="F166" s="32"/>
      <c r="G166" s="51"/>
      <c r="H166" s="51"/>
      <c r="I166" s="32"/>
      <c r="J166" s="32"/>
      <c r="K166" s="32"/>
      <c r="L166" s="51"/>
      <c r="M166" s="55">
        <v>2146202</v>
      </c>
      <c r="N166" s="45" t="s">
        <v>2230</v>
      </c>
      <c r="O166" s="28">
        <v>0</v>
      </c>
      <c r="P166" s="48">
        <v>0</v>
      </c>
      <c r="Q166" s="48">
        <v>0</v>
      </c>
      <c r="R166" s="60">
        <v>0</v>
      </c>
      <c r="S166" s="48">
        <v>0</v>
      </c>
      <c r="T166" s="48">
        <v>0</v>
      </c>
      <c r="U166" s="48">
        <v>0</v>
      </c>
      <c r="V166" s="28">
        <v>0</v>
      </c>
      <c r="W166" s="45"/>
      <c r="X166" s="47"/>
      <c r="Y166" s="32"/>
    </row>
    <row r="167" ht="17.1" customHeight="1" spans="1:25">
      <c r="A167" s="45"/>
      <c r="B167" s="45"/>
      <c r="C167" s="32"/>
      <c r="D167" s="32"/>
      <c r="E167" s="32"/>
      <c r="F167" s="32"/>
      <c r="G167" s="51"/>
      <c r="H167" s="51"/>
      <c r="I167" s="32"/>
      <c r="J167" s="32"/>
      <c r="K167" s="32"/>
      <c r="L167" s="51"/>
      <c r="M167" s="55">
        <v>2146203</v>
      </c>
      <c r="N167" s="45" t="s">
        <v>2231</v>
      </c>
      <c r="O167" s="28">
        <v>0</v>
      </c>
      <c r="P167" s="48">
        <v>0</v>
      </c>
      <c r="Q167" s="48">
        <v>0</v>
      </c>
      <c r="R167" s="60">
        <v>0</v>
      </c>
      <c r="S167" s="48">
        <v>0</v>
      </c>
      <c r="T167" s="48">
        <v>0</v>
      </c>
      <c r="U167" s="48">
        <v>0</v>
      </c>
      <c r="V167" s="28">
        <v>0</v>
      </c>
      <c r="W167" s="45"/>
      <c r="X167" s="47"/>
      <c r="Y167" s="32"/>
    </row>
    <row r="168" ht="17.1" customHeight="1" spans="1:25">
      <c r="A168" s="45"/>
      <c r="B168" s="45"/>
      <c r="C168" s="32"/>
      <c r="D168" s="32"/>
      <c r="E168" s="32"/>
      <c r="F168" s="32"/>
      <c r="G168" s="51"/>
      <c r="H168" s="51"/>
      <c r="I168" s="32"/>
      <c r="J168" s="32"/>
      <c r="K168" s="32"/>
      <c r="L168" s="51"/>
      <c r="M168" s="55">
        <v>2146299</v>
      </c>
      <c r="N168" s="45" t="s">
        <v>2232</v>
      </c>
      <c r="O168" s="28">
        <v>0</v>
      </c>
      <c r="P168" s="48">
        <v>0</v>
      </c>
      <c r="Q168" s="48">
        <v>0</v>
      </c>
      <c r="R168" s="60">
        <v>0</v>
      </c>
      <c r="S168" s="48">
        <v>0</v>
      </c>
      <c r="T168" s="48">
        <v>0</v>
      </c>
      <c r="U168" s="48">
        <v>0</v>
      </c>
      <c r="V168" s="28">
        <v>0</v>
      </c>
      <c r="W168" s="45"/>
      <c r="X168" s="47"/>
      <c r="Y168" s="32"/>
    </row>
    <row r="169" ht="17.1" customHeight="1" spans="1:25">
      <c r="A169" s="45"/>
      <c r="B169" s="45"/>
      <c r="C169" s="32"/>
      <c r="D169" s="32"/>
      <c r="E169" s="32"/>
      <c r="F169" s="32"/>
      <c r="G169" s="51"/>
      <c r="H169" s="51"/>
      <c r="I169" s="32"/>
      <c r="J169" s="32"/>
      <c r="K169" s="32"/>
      <c r="L169" s="51"/>
      <c r="M169" s="55">
        <v>232020219</v>
      </c>
      <c r="N169" s="47" t="s">
        <v>2233</v>
      </c>
      <c r="O169" s="28">
        <v>0</v>
      </c>
      <c r="P169" s="48">
        <v>0</v>
      </c>
      <c r="Q169" s="48">
        <v>0</v>
      </c>
      <c r="R169" s="60">
        <v>0</v>
      </c>
      <c r="S169" s="48">
        <v>0</v>
      </c>
      <c r="T169" s="48">
        <v>0</v>
      </c>
      <c r="U169" s="48">
        <v>0</v>
      </c>
      <c r="V169" s="28">
        <v>0</v>
      </c>
      <c r="W169" s="45"/>
      <c r="X169" s="47"/>
      <c r="Y169" s="32"/>
    </row>
    <row r="170" ht="17.1" customHeight="1" spans="1:25">
      <c r="A170" s="45"/>
      <c r="B170" s="45"/>
      <c r="C170" s="32"/>
      <c r="D170" s="32"/>
      <c r="E170" s="32"/>
      <c r="F170" s="32"/>
      <c r="G170" s="51"/>
      <c r="H170" s="51"/>
      <c r="I170" s="32"/>
      <c r="J170" s="32"/>
      <c r="K170" s="32"/>
      <c r="L170" s="51"/>
      <c r="M170" s="55">
        <v>233020219</v>
      </c>
      <c r="N170" s="47" t="s">
        <v>2234</v>
      </c>
      <c r="O170" s="60">
        <v>0</v>
      </c>
      <c r="P170" s="48">
        <v>0</v>
      </c>
      <c r="Q170" s="48">
        <v>0</v>
      </c>
      <c r="R170" s="60">
        <v>0</v>
      </c>
      <c r="S170" s="48">
        <v>0</v>
      </c>
      <c r="T170" s="48">
        <v>0</v>
      </c>
      <c r="U170" s="48">
        <v>0</v>
      </c>
      <c r="V170" s="60">
        <v>0</v>
      </c>
      <c r="W170" s="45"/>
      <c r="X170" s="47"/>
      <c r="Y170" s="32"/>
    </row>
    <row r="171" ht="17.1" customHeight="1" spans="1:25">
      <c r="A171" s="45">
        <v>1030115</v>
      </c>
      <c r="B171" s="47" t="s">
        <v>2235</v>
      </c>
      <c r="C171" s="28">
        <v>0</v>
      </c>
      <c r="D171" s="29">
        <v>0</v>
      </c>
      <c r="E171" s="26">
        <v>0</v>
      </c>
      <c r="F171" s="48">
        <v>0</v>
      </c>
      <c r="G171" s="28">
        <v>0</v>
      </c>
      <c r="H171" s="26">
        <v>0</v>
      </c>
      <c r="I171" s="26">
        <v>0</v>
      </c>
      <c r="J171" s="48">
        <v>0</v>
      </c>
      <c r="K171" s="28">
        <v>0</v>
      </c>
      <c r="L171" s="28">
        <v>0</v>
      </c>
      <c r="M171" s="55"/>
      <c r="N171" s="47" t="s">
        <v>2236</v>
      </c>
      <c r="O171" s="11">
        <f t="shared" ref="O171:V171" si="45">SUM(O172,O177,O178)</f>
        <v>0</v>
      </c>
      <c r="P171" s="53">
        <f t="shared" si="45"/>
        <v>0</v>
      </c>
      <c r="Q171" s="53">
        <f t="shared" si="45"/>
        <v>0</v>
      </c>
      <c r="R171" s="11">
        <f t="shared" si="45"/>
        <v>0</v>
      </c>
      <c r="S171" s="11">
        <f t="shared" si="45"/>
        <v>0</v>
      </c>
      <c r="T171" s="53">
        <f t="shared" si="45"/>
        <v>0</v>
      </c>
      <c r="U171" s="53">
        <f t="shared" si="45"/>
        <v>0</v>
      </c>
      <c r="V171" s="11">
        <f t="shared" si="45"/>
        <v>0</v>
      </c>
      <c r="W171" s="45">
        <v>1030115</v>
      </c>
      <c r="X171" s="47" t="s">
        <v>2237</v>
      </c>
      <c r="Y171" s="11">
        <f>SUM(C171:K171)-SUM(O171:V171)</f>
        <v>0</v>
      </c>
    </row>
    <row r="172" ht="17.1" customHeight="1" spans="1:25">
      <c r="A172" s="45"/>
      <c r="B172" s="45"/>
      <c r="C172" s="32"/>
      <c r="D172" s="32"/>
      <c r="E172" s="32"/>
      <c r="F172" s="32"/>
      <c r="G172" s="51"/>
      <c r="H172" s="51"/>
      <c r="I172" s="32"/>
      <c r="J172" s="32"/>
      <c r="K172" s="32"/>
      <c r="L172" s="51"/>
      <c r="M172" s="55">
        <v>21463</v>
      </c>
      <c r="N172" s="47" t="s">
        <v>2238</v>
      </c>
      <c r="O172" s="11">
        <f t="shared" ref="O172:V172" si="46">SUM(O173:O176)</f>
        <v>0</v>
      </c>
      <c r="P172" s="53">
        <f t="shared" si="46"/>
        <v>0</v>
      </c>
      <c r="Q172" s="53">
        <f t="shared" si="46"/>
        <v>0</v>
      </c>
      <c r="R172" s="11">
        <f t="shared" si="46"/>
        <v>0</v>
      </c>
      <c r="S172" s="11">
        <f t="shared" si="46"/>
        <v>0</v>
      </c>
      <c r="T172" s="53">
        <f t="shared" si="46"/>
        <v>0</v>
      </c>
      <c r="U172" s="53">
        <f t="shared" si="46"/>
        <v>0</v>
      </c>
      <c r="V172" s="11">
        <f t="shared" si="46"/>
        <v>0</v>
      </c>
      <c r="W172" s="45"/>
      <c r="X172" s="47"/>
      <c r="Y172" s="32"/>
    </row>
    <row r="173" ht="17.1" customHeight="1" spans="1:25">
      <c r="A173" s="45"/>
      <c r="B173" s="45"/>
      <c r="C173" s="32"/>
      <c r="D173" s="32"/>
      <c r="E173" s="32"/>
      <c r="F173" s="32"/>
      <c r="G173" s="51"/>
      <c r="H173" s="51"/>
      <c r="I173" s="32"/>
      <c r="J173" s="32"/>
      <c r="K173" s="32"/>
      <c r="L173" s="51"/>
      <c r="M173" s="55">
        <v>2146301</v>
      </c>
      <c r="N173" s="45" t="s">
        <v>1575</v>
      </c>
      <c r="O173" s="28">
        <v>0</v>
      </c>
      <c r="P173" s="48">
        <v>0</v>
      </c>
      <c r="Q173" s="48">
        <v>0</v>
      </c>
      <c r="R173" s="60">
        <v>0</v>
      </c>
      <c r="S173" s="48">
        <v>0</v>
      </c>
      <c r="T173" s="48">
        <v>0</v>
      </c>
      <c r="U173" s="48">
        <v>0</v>
      </c>
      <c r="V173" s="28">
        <v>0</v>
      </c>
      <c r="W173" s="45"/>
      <c r="X173" s="47"/>
      <c r="Y173" s="32"/>
    </row>
    <row r="174" ht="17.1" customHeight="1" spans="1:25">
      <c r="A174" s="45"/>
      <c r="B174" s="45"/>
      <c r="C174" s="32"/>
      <c r="D174" s="32"/>
      <c r="E174" s="32"/>
      <c r="F174" s="32"/>
      <c r="G174" s="51"/>
      <c r="H174" s="51"/>
      <c r="I174" s="32"/>
      <c r="J174" s="32"/>
      <c r="K174" s="32"/>
      <c r="L174" s="51"/>
      <c r="M174" s="55">
        <v>2146302</v>
      </c>
      <c r="N174" s="45" t="s">
        <v>2239</v>
      </c>
      <c r="O174" s="28">
        <v>0</v>
      </c>
      <c r="P174" s="48">
        <v>0</v>
      </c>
      <c r="Q174" s="48">
        <v>0</v>
      </c>
      <c r="R174" s="60">
        <v>0</v>
      </c>
      <c r="S174" s="48">
        <v>0</v>
      </c>
      <c r="T174" s="48">
        <v>0</v>
      </c>
      <c r="U174" s="48">
        <v>0</v>
      </c>
      <c r="V174" s="28">
        <v>0</v>
      </c>
      <c r="W174" s="45"/>
      <c r="X174" s="47"/>
      <c r="Y174" s="32"/>
    </row>
    <row r="175" ht="17.1" customHeight="1" spans="1:25">
      <c r="A175" s="45"/>
      <c r="B175" s="45"/>
      <c r="C175" s="32"/>
      <c r="D175" s="32"/>
      <c r="E175" s="32"/>
      <c r="F175" s="32"/>
      <c r="G175" s="51"/>
      <c r="H175" s="51"/>
      <c r="I175" s="32"/>
      <c r="J175" s="32"/>
      <c r="K175" s="32"/>
      <c r="L175" s="51"/>
      <c r="M175" s="55">
        <v>2146303</v>
      </c>
      <c r="N175" s="45" t="s">
        <v>2240</v>
      </c>
      <c r="O175" s="28">
        <v>0</v>
      </c>
      <c r="P175" s="48">
        <v>0</v>
      </c>
      <c r="Q175" s="48">
        <v>0</v>
      </c>
      <c r="R175" s="60">
        <v>0</v>
      </c>
      <c r="S175" s="48">
        <v>0</v>
      </c>
      <c r="T175" s="48">
        <v>0</v>
      </c>
      <c r="U175" s="48">
        <v>0</v>
      </c>
      <c r="V175" s="28">
        <v>0</v>
      </c>
      <c r="W175" s="45"/>
      <c r="X175" s="47"/>
      <c r="Y175" s="32"/>
    </row>
    <row r="176" ht="17.1" customHeight="1" spans="1:25">
      <c r="A176" s="45"/>
      <c r="B176" s="45"/>
      <c r="C176" s="32"/>
      <c r="D176" s="32"/>
      <c r="E176" s="32"/>
      <c r="F176" s="32"/>
      <c r="G176" s="51"/>
      <c r="H176" s="51"/>
      <c r="I176" s="32"/>
      <c r="J176" s="32"/>
      <c r="K176" s="32"/>
      <c r="L176" s="51"/>
      <c r="M176" s="55">
        <v>2146399</v>
      </c>
      <c r="N176" s="45" t="s">
        <v>2241</v>
      </c>
      <c r="O176" s="28">
        <v>0</v>
      </c>
      <c r="P176" s="48">
        <v>0</v>
      </c>
      <c r="Q176" s="48">
        <v>0</v>
      </c>
      <c r="R176" s="60">
        <v>0</v>
      </c>
      <c r="S176" s="48">
        <v>0</v>
      </c>
      <c r="T176" s="48">
        <v>0</v>
      </c>
      <c r="U176" s="48">
        <v>0</v>
      </c>
      <c r="V176" s="28">
        <v>0</v>
      </c>
      <c r="W176" s="45"/>
      <c r="X176" s="47"/>
      <c r="Y176" s="32"/>
    </row>
    <row r="177" ht="17.1" customHeight="1" spans="1:25">
      <c r="A177" s="45"/>
      <c r="B177" s="45"/>
      <c r="C177" s="32"/>
      <c r="D177" s="32"/>
      <c r="E177" s="32"/>
      <c r="F177" s="32"/>
      <c r="G177" s="51"/>
      <c r="H177" s="51"/>
      <c r="I177" s="32"/>
      <c r="J177" s="32"/>
      <c r="K177" s="32"/>
      <c r="L177" s="51"/>
      <c r="M177" s="55">
        <v>232020202</v>
      </c>
      <c r="N177" s="47" t="s">
        <v>2242</v>
      </c>
      <c r="O177" s="28">
        <v>0</v>
      </c>
      <c r="P177" s="48">
        <v>0</v>
      </c>
      <c r="Q177" s="48">
        <v>0</v>
      </c>
      <c r="R177" s="60">
        <v>0</v>
      </c>
      <c r="S177" s="48">
        <v>0</v>
      </c>
      <c r="T177" s="48">
        <v>0</v>
      </c>
      <c r="U177" s="48">
        <v>0</v>
      </c>
      <c r="V177" s="28">
        <v>0</v>
      </c>
      <c r="W177" s="45"/>
      <c r="X177" s="47"/>
      <c r="Y177" s="32"/>
    </row>
    <row r="178" ht="17.1" customHeight="1" spans="1:25">
      <c r="A178" s="45"/>
      <c r="B178" s="45"/>
      <c r="C178" s="32"/>
      <c r="D178" s="32"/>
      <c r="E178" s="32"/>
      <c r="F178" s="32"/>
      <c r="G178" s="51"/>
      <c r="H178" s="51"/>
      <c r="I178" s="32"/>
      <c r="J178" s="32"/>
      <c r="K178" s="32"/>
      <c r="L178" s="51"/>
      <c r="M178" s="55">
        <v>233020202</v>
      </c>
      <c r="N178" s="47" t="s">
        <v>2243</v>
      </c>
      <c r="O178" s="60">
        <v>0</v>
      </c>
      <c r="P178" s="48">
        <v>0</v>
      </c>
      <c r="Q178" s="48">
        <v>0</v>
      </c>
      <c r="R178" s="60">
        <v>0</v>
      </c>
      <c r="S178" s="48">
        <v>0</v>
      </c>
      <c r="T178" s="48">
        <v>0</v>
      </c>
      <c r="U178" s="48">
        <v>0</v>
      </c>
      <c r="V178" s="60">
        <v>0</v>
      </c>
      <c r="W178" s="45"/>
      <c r="X178" s="47"/>
      <c r="Y178" s="32"/>
    </row>
    <row r="179" ht="17.1" customHeight="1" spans="1:25">
      <c r="A179" s="45">
        <v>1030106</v>
      </c>
      <c r="B179" s="47" t="s">
        <v>2244</v>
      </c>
      <c r="C179" s="28">
        <v>0</v>
      </c>
      <c r="D179" s="29">
        <v>0</v>
      </c>
      <c r="E179" s="26">
        <v>0</v>
      </c>
      <c r="F179" s="48">
        <v>0</v>
      </c>
      <c r="G179" s="28">
        <v>0</v>
      </c>
      <c r="H179" s="26">
        <v>0</v>
      </c>
      <c r="I179" s="26">
        <v>0</v>
      </c>
      <c r="J179" s="48">
        <v>0</v>
      </c>
      <c r="K179" s="28">
        <v>0</v>
      </c>
      <c r="L179" s="61">
        <v>0</v>
      </c>
      <c r="M179" s="55">
        <v>21464</v>
      </c>
      <c r="N179" s="47" t="s">
        <v>2245</v>
      </c>
      <c r="O179" s="11">
        <f t="shared" ref="O179:V179" si="47">SUM(O180:O187)</f>
        <v>0</v>
      </c>
      <c r="P179" s="53">
        <f t="shared" si="47"/>
        <v>0</v>
      </c>
      <c r="Q179" s="53">
        <f t="shared" si="47"/>
        <v>0</v>
      </c>
      <c r="R179" s="11">
        <f t="shared" si="47"/>
        <v>0</v>
      </c>
      <c r="S179" s="11">
        <f t="shared" si="47"/>
        <v>0</v>
      </c>
      <c r="T179" s="53">
        <f t="shared" si="47"/>
        <v>0</v>
      </c>
      <c r="U179" s="53">
        <f t="shared" si="47"/>
        <v>0</v>
      </c>
      <c r="V179" s="11">
        <f t="shared" si="47"/>
        <v>0</v>
      </c>
      <c r="W179" s="45">
        <v>1030106</v>
      </c>
      <c r="X179" s="47" t="s">
        <v>2246</v>
      </c>
      <c r="Y179" s="11">
        <f>SUM(C179:K179)-SUM(O179:V179)</f>
        <v>0</v>
      </c>
    </row>
    <row r="180" ht="17.1" customHeight="1" spans="1:25">
      <c r="A180" s="45"/>
      <c r="B180" s="45"/>
      <c r="C180" s="32"/>
      <c r="D180" s="32"/>
      <c r="E180" s="32"/>
      <c r="F180" s="32"/>
      <c r="G180" s="51"/>
      <c r="H180" s="51"/>
      <c r="I180" s="32"/>
      <c r="J180" s="32"/>
      <c r="K180" s="32"/>
      <c r="L180" s="51"/>
      <c r="M180" s="55">
        <v>2146401</v>
      </c>
      <c r="N180" s="45" t="s">
        <v>2247</v>
      </c>
      <c r="O180" s="28">
        <v>0</v>
      </c>
      <c r="P180" s="48">
        <v>0</v>
      </c>
      <c r="Q180" s="48">
        <v>0</v>
      </c>
      <c r="R180" s="60">
        <v>0</v>
      </c>
      <c r="S180" s="48">
        <v>0</v>
      </c>
      <c r="T180" s="48">
        <v>0</v>
      </c>
      <c r="U180" s="48">
        <v>0</v>
      </c>
      <c r="V180" s="28">
        <v>0</v>
      </c>
      <c r="W180" s="45"/>
      <c r="X180" s="47"/>
      <c r="Y180" s="32"/>
    </row>
    <row r="181" ht="17.1" customHeight="1" spans="1:25">
      <c r="A181" s="45"/>
      <c r="B181" s="45"/>
      <c r="C181" s="32"/>
      <c r="D181" s="32"/>
      <c r="E181" s="32"/>
      <c r="F181" s="32"/>
      <c r="G181" s="51"/>
      <c r="H181" s="51"/>
      <c r="I181" s="32"/>
      <c r="J181" s="32"/>
      <c r="K181" s="32"/>
      <c r="L181" s="51"/>
      <c r="M181" s="55">
        <v>2146402</v>
      </c>
      <c r="N181" s="45" t="s">
        <v>2248</v>
      </c>
      <c r="O181" s="28">
        <v>0</v>
      </c>
      <c r="P181" s="48">
        <v>0</v>
      </c>
      <c r="Q181" s="48">
        <v>0</v>
      </c>
      <c r="R181" s="60">
        <v>0</v>
      </c>
      <c r="S181" s="48">
        <v>0</v>
      </c>
      <c r="T181" s="48">
        <v>0</v>
      </c>
      <c r="U181" s="48">
        <v>0</v>
      </c>
      <c r="V181" s="28">
        <v>0</v>
      </c>
      <c r="W181" s="45"/>
      <c r="X181" s="47"/>
      <c r="Y181" s="32"/>
    </row>
    <row r="182" ht="17.1" customHeight="1" spans="1:25">
      <c r="A182" s="45"/>
      <c r="B182" s="45"/>
      <c r="C182" s="32"/>
      <c r="D182" s="32"/>
      <c r="E182" s="32"/>
      <c r="F182" s="32"/>
      <c r="G182" s="51"/>
      <c r="H182" s="51"/>
      <c r="I182" s="32"/>
      <c r="J182" s="32"/>
      <c r="K182" s="32"/>
      <c r="L182" s="51"/>
      <c r="M182" s="55">
        <v>2146403</v>
      </c>
      <c r="N182" s="45" t="s">
        <v>2249</v>
      </c>
      <c r="O182" s="28">
        <v>0</v>
      </c>
      <c r="P182" s="48">
        <v>0</v>
      </c>
      <c r="Q182" s="48">
        <v>0</v>
      </c>
      <c r="R182" s="60">
        <v>0</v>
      </c>
      <c r="S182" s="48">
        <v>0</v>
      </c>
      <c r="T182" s="48">
        <v>0</v>
      </c>
      <c r="U182" s="48">
        <v>0</v>
      </c>
      <c r="V182" s="28">
        <v>0</v>
      </c>
      <c r="W182" s="45"/>
      <c r="X182" s="47"/>
      <c r="Y182" s="32"/>
    </row>
    <row r="183" ht="17.1" customHeight="1" spans="1:25">
      <c r="A183" s="45"/>
      <c r="B183" s="45"/>
      <c r="C183" s="32"/>
      <c r="D183" s="32"/>
      <c r="E183" s="32"/>
      <c r="F183" s="32"/>
      <c r="G183" s="51"/>
      <c r="H183" s="51"/>
      <c r="I183" s="32"/>
      <c r="J183" s="32"/>
      <c r="K183" s="32"/>
      <c r="L183" s="51"/>
      <c r="M183" s="55">
        <v>2146404</v>
      </c>
      <c r="N183" s="45" t="s">
        <v>2250</v>
      </c>
      <c r="O183" s="28">
        <v>0</v>
      </c>
      <c r="P183" s="48">
        <v>0</v>
      </c>
      <c r="Q183" s="48">
        <v>0</v>
      </c>
      <c r="R183" s="60">
        <v>0</v>
      </c>
      <c r="S183" s="48">
        <v>0</v>
      </c>
      <c r="T183" s="48">
        <v>0</v>
      </c>
      <c r="U183" s="48">
        <v>0</v>
      </c>
      <c r="V183" s="28">
        <v>0</v>
      </c>
      <c r="W183" s="45"/>
      <c r="X183" s="47"/>
      <c r="Y183" s="32"/>
    </row>
    <row r="184" ht="17.1" customHeight="1" spans="1:25">
      <c r="A184" s="45"/>
      <c r="B184" s="45"/>
      <c r="C184" s="32"/>
      <c r="D184" s="32"/>
      <c r="E184" s="32"/>
      <c r="F184" s="32"/>
      <c r="G184" s="51"/>
      <c r="H184" s="51"/>
      <c r="I184" s="32"/>
      <c r="J184" s="32"/>
      <c r="K184" s="32"/>
      <c r="L184" s="51"/>
      <c r="M184" s="55">
        <v>2146405</v>
      </c>
      <c r="N184" s="45" t="s">
        <v>2251</v>
      </c>
      <c r="O184" s="28">
        <v>0</v>
      </c>
      <c r="P184" s="48">
        <v>0</v>
      </c>
      <c r="Q184" s="48">
        <v>0</v>
      </c>
      <c r="R184" s="60">
        <v>0</v>
      </c>
      <c r="S184" s="48">
        <v>0</v>
      </c>
      <c r="T184" s="48">
        <v>0</v>
      </c>
      <c r="U184" s="48">
        <v>0</v>
      </c>
      <c r="V184" s="28">
        <v>0</v>
      </c>
      <c r="W184" s="45"/>
      <c r="X184" s="47"/>
      <c r="Y184" s="32"/>
    </row>
    <row r="185" ht="17.1" customHeight="1" spans="1:25">
      <c r="A185" s="45"/>
      <c r="B185" s="45"/>
      <c r="C185" s="32"/>
      <c r="D185" s="32"/>
      <c r="E185" s="32"/>
      <c r="F185" s="32"/>
      <c r="G185" s="51"/>
      <c r="H185" s="51"/>
      <c r="I185" s="32"/>
      <c r="J185" s="32"/>
      <c r="K185" s="32"/>
      <c r="L185" s="51"/>
      <c r="M185" s="55">
        <v>2146406</v>
      </c>
      <c r="N185" s="45" t="s">
        <v>2252</v>
      </c>
      <c r="O185" s="28">
        <v>0</v>
      </c>
      <c r="P185" s="48">
        <v>0</v>
      </c>
      <c r="Q185" s="48">
        <v>0</v>
      </c>
      <c r="R185" s="60">
        <v>0</v>
      </c>
      <c r="S185" s="48">
        <v>0</v>
      </c>
      <c r="T185" s="48">
        <v>0</v>
      </c>
      <c r="U185" s="48">
        <v>0</v>
      </c>
      <c r="V185" s="28">
        <v>0</v>
      </c>
      <c r="W185" s="45"/>
      <c r="X185" s="47"/>
      <c r="Y185" s="32"/>
    </row>
    <row r="186" ht="17.1" customHeight="1" spans="1:25">
      <c r="A186" s="45"/>
      <c r="B186" s="45"/>
      <c r="C186" s="32"/>
      <c r="D186" s="32"/>
      <c r="E186" s="32"/>
      <c r="F186" s="32"/>
      <c r="G186" s="51"/>
      <c r="H186" s="51"/>
      <c r="I186" s="32"/>
      <c r="J186" s="32"/>
      <c r="K186" s="32"/>
      <c r="L186" s="51"/>
      <c r="M186" s="55">
        <v>2146407</v>
      </c>
      <c r="N186" s="45" t="s">
        <v>2253</v>
      </c>
      <c r="O186" s="28">
        <v>0</v>
      </c>
      <c r="P186" s="48">
        <v>0</v>
      </c>
      <c r="Q186" s="48">
        <v>0</v>
      </c>
      <c r="R186" s="60">
        <v>0</v>
      </c>
      <c r="S186" s="48">
        <v>0</v>
      </c>
      <c r="T186" s="48">
        <v>0</v>
      </c>
      <c r="U186" s="48">
        <v>0</v>
      </c>
      <c r="V186" s="28">
        <v>0</v>
      </c>
      <c r="W186" s="45"/>
      <c r="X186" s="47"/>
      <c r="Y186" s="32"/>
    </row>
    <row r="187" ht="17.1" customHeight="1" spans="1:25">
      <c r="A187" s="45"/>
      <c r="B187" s="45"/>
      <c r="C187" s="32"/>
      <c r="D187" s="32"/>
      <c r="E187" s="32"/>
      <c r="F187" s="32"/>
      <c r="G187" s="51"/>
      <c r="H187" s="51"/>
      <c r="I187" s="32"/>
      <c r="J187" s="32"/>
      <c r="K187" s="32"/>
      <c r="L187" s="51"/>
      <c r="M187" s="55">
        <v>2146499</v>
      </c>
      <c r="N187" s="45" t="s">
        <v>2254</v>
      </c>
      <c r="O187" s="60">
        <v>0</v>
      </c>
      <c r="P187" s="48">
        <v>0</v>
      </c>
      <c r="Q187" s="48">
        <v>0</v>
      </c>
      <c r="R187" s="60">
        <v>0</v>
      </c>
      <c r="S187" s="48">
        <v>0</v>
      </c>
      <c r="T187" s="48">
        <v>0</v>
      </c>
      <c r="U187" s="48">
        <v>0</v>
      </c>
      <c r="V187" s="60">
        <v>0</v>
      </c>
      <c r="W187" s="45"/>
      <c r="X187" s="47"/>
      <c r="Y187" s="32"/>
    </row>
    <row r="188" ht="17.1" customHeight="1" spans="1:25">
      <c r="A188" s="45">
        <v>1030171</v>
      </c>
      <c r="B188" s="47" t="s">
        <v>2255</v>
      </c>
      <c r="C188" s="28">
        <v>0</v>
      </c>
      <c r="D188" s="29">
        <v>0</v>
      </c>
      <c r="E188" s="26">
        <v>0</v>
      </c>
      <c r="F188" s="48">
        <v>0</v>
      </c>
      <c r="G188" s="28">
        <v>0</v>
      </c>
      <c r="H188" s="26">
        <v>0</v>
      </c>
      <c r="I188" s="26">
        <v>0</v>
      </c>
      <c r="J188" s="48">
        <v>0</v>
      </c>
      <c r="K188" s="28">
        <v>0</v>
      </c>
      <c r="L188" s="61">
        <v>0</v>
      </c>
      <c r="M188" s="55">
        <v>21468</v>
      </c>
      <c r="N188" s="47" t="s">
        <v>2256</v>
      </c>
      <c r="O188" s="11">
        <f t="shared" ref="O188:V188" si="48">SUM(O189:O194)</f>
        <v>0</v>
      </c>
      <c r="P188" s="53">
        <f t="shared" si="48"/>
        <v>0</v>
      </c>
      <c r="Q188" s="53">
        <f t="shared" si="48"/>
        <v>0</v>
      </c>
      <c r="R188" s="11">
        <f t="shared" si="48"/>
        <v>0</v>
      </c>
      <c r="S188" s="11">
        <f t="shared" si="48"/>
        <v>0</v>
      </c>
      <c r="T188" s="53">
        <f t="shared" si="48"/>
        <v>0</v>
      </c>
      <c r="U188" s="53">
        <f t="shared" si="48"/>
        <v>0</v>
      </c>
      <c r="V188" s="11">
        <f t="shared" si="48"/>
        <v>0</v>
      </c>
      <c r="W188" s="45">
        <v>1030171</v>
      </c>
      <c r="X188" s="47" t="s">
        <v>2257</v>
      </c>
      <c r="Y188" s="11">
        <f>SUM(C188:K188)-SUM(O188:V188)</f>
        <v>0</v>
      </c>
    </row>
    <row r="189" ht="17.1" customHeight="1" spans="1:25">
      <c r="A189" s="45"/>
      <c r="B189" s="47"/>
      <c r="C189" s="52"/>
      <c r="D189" s="52"/>
      <c r="E189" s="52"/>
      <c r="F189" s="52"/>
      <c r="G189" s="51"/>
      <c r="H189" s="51"/>
      <c r="I189" s="52"/>
      <c r="J189" s="52"/>
      <c r="K189" s="52"/>
      <c r="L189" s="51"/>
      <c r="M189" s="55">
        <v>2146801</v>
      </c>
      <c r="N189" s="45" t="s">
        <v>2258</v>
      </c>
      <c r="O189" s="28">
        <v>0</v>
      </c>
      <c r="P189" s="48">
        <v>0</v>
      </c>
      <c r="Q189" s="48">
        <v>0</v>
      </c>
      <c r="R189" s="60">
        <v>0</v>
      </c>
      <c r="S189" s="48">
        <v>0</v>
      </c>
      <c r="T189" s="48">
        <v>0</v>
      </c>
      <c r="U189" s="48">
        <v>0</v>
      </c>
      <c r="V189" s="28">
        <v>0</v>
      </c>
      <c r="W189" s="45"/>
      <c r="X189" s="47"/>
      <c r="Y189" s="66"/>
    </row>
    <row r="190" ht="17.1" customHeight="1" spans="1:25">
      <c r="A190" s="45"/>
      <c r="B190" s="47"/>
      <c r="C190" s="52"/>
      <c r="D190" s="52"/>
      <c r="E190" s="52"/>
      <c r="F190" s="52"/>
      <c r="G190" s="51"/>
      <c r="H190" s="51"/>
      <c r="I190" s="52"/>
      <c r="J190" s="52"/>
      <c r="K190" s="52"/>
      <c r="L190" s="51"/>
      <c r="M190" s="55">
        <v>2146802</v>
      </c>
      <c r="N190" s="45" t="s">
        <v>2259</v>
      </c>
      <c r="O190" s="28">
        <v>0</v>
      </c>
      <c r="P190" s="48">
        <v>0</v>
      </c>
      <c r="Q190" s="48">
        <v>0</v>
      </c>
      <c r="R190" s="60">
        <v>0</v>
      </c>
      <c r="S190" s="48">
        <v>0</v>
      </c>
      <c r="T190" s="48">
        <v>0</v>
      </c>
      <c r="U190" s="48">
        <v>0</v>
      </c>
      <c r="V190" s="28">
        <v>0</v>
      </c>
      <c r="W190" s="45"/>
      <c r="X190" s="47"/>
      <c r="Y190" s="66"/>
    </row>
    <row r="191" ht="17.1" customHeight="1" spans="1:25">
      <c r="A191" s="45"/>
      <c r="B191" s="47"/>
      <c r="C191" s="52"/>
      <c r="D191" s="52"/>
      <c r="E191" s="52"/>
      <c r="F191" s="52"/>
      <c r="G191" s="51"/>
      <c r="H191" s="51"/>
      <c r="I191" s="52"/>
      <c r="J191" s="52"/>
      <c r="K191" s="52"/>
      <c r="L191" s="51"/>
      <c r="M191" s="55">
        <v>2146803</v>
      </c>
      <c r="N191" s="45" t="s">
        <v>2260</v>
      </c>
      <c r="O191" s="28">
        <v>0</v>
      </c>
      <c r="P191" s="48">
        <v>0</v>
      </c>
      <c r="Q191" s="48">
        <v>0</v>
      </c>
      <c r="R191" s="60">
        <v>0</v>
      </c>
      <c r="S191" s="48">
        <v>0</v>
      </c>
      <c r="T191" s="48">
        <v>0</v>
      </c>
      <c r="U191" s="48">
        <v>0</v>
      </c>
      <c r="V191" s="28">
        <v>0</v>
      </c>
      <c r="W191" s="45"/>
      <c r="X191" s="47"/>
      <c r="Y191" s="66"/>
    </row>
    <row r="192" ht="17.1" customHeight="1" spans="1:25">
      <c r="A192" s="45"/>
      <c r="B192" s="47"/>
      <c r="C192" s="52"/>
      <c r="D192" s="52"/>
      <c r="E192" s="52"/>
      <c r="F192" s="52"/>
      <c r="G192" s="51"/>
      <c r="H192" s="51"/>
      <c r="I192" s="52"/>
      <c r="J192" s="52"/>
      <c r="K192" s="52"/>
      <c r="L192" s="51"/>
      <c r="M192" s="55">
        <v>2146804</v>
      </c>
      <c r="N192" s="45" t="s">
        <v>2261</v>
      </c>
      <c r="O192" s="28">
        <v>0</v>
      </c>
      <c r="P192" s="48">
        <v>0</v>
      </c>
      <c r="Q192" s="48">
        <v>0</v>
      </c>
      <c r="R192" s="60">
        <v>0</v>
      </c>
      <c r="S192" s="48">
        <v>0</v>
      </c>
      <c r="T192" s="48">
        <v>0</v>
      </c>
      <c r="U192" s="48">
        <v>0</v>
      </c>
      <c r="V192" s="28">
        <v>0</v>
      </c>
      <c r="W192" s="45"/>
      <c r="X192" s="47"/>
      <c r="Y192" s="66"/>
    </row>
    <row r="193" ht="17.1" customHeight="1" spans="1:25">
      <c r="A193" s="45"/>
      <c r="B193" s="47"/>
      <c r="C193" s="52"/>
      <c r="D193" s="52"/>
      <c r="E193" s="52"/>
      <c r="F193" s="52"/>
      <c r="G193" s="51"/>
      <c r="H193" s="51"/>
      <c r="I193" s="52"/>
      <c r="J193" s="52"/>
      <c r="K193" s="52"/>
      <c r="L193" s="51"/>
      <c r="M193" s="55">
        <v>2146805</v>
      </c>
      <c r="N193" s="45" t="s">
        <v>2262</v>
      </c>
      <c r="O193" s="28">
        <v>0</v>
      </c>
      <c r="P193" s="48">
        <v>0</v>
      </c>
      <c r="Q193" s="48">
        <v>0</v>
      </c>
      <c r="R193" s="60">
        <v>0</v>
      </c>
      <c r="S193" s="48">
        <v>0</v>
      </c>
      <c r="T193" s="48">
        <v>0</v>
      </c>
      <c r="U193" s="48">
        <v>0</v>
      </c>
      <c r="V193" s="28">
        <v>0</v>
      </c>
      <c r="W193" s="45"/>
      <c r="X193" s="47"/>
      <c r="Y193" s="66"/>
    </row>
    <row r="194" ht="17.1" customHeight="1" spans="1:25">
      <c r="A194" s="45"/>
      <c r="B194" s="47"/>
      <c r="C194" s="32"/>
      <c r="D194" s="32"/>
      <c r="E194" s="32"/>
      <c r="F194" s="32"/>
      <c r="G194" s="51"/>
      <c r="H194" s="51"/>
      <c r="I194" s="32"/>
      <c r="J194" s="32"/>
      <c r="K194" s="32"/>
      <c r="L194" s="51"/>
      <c r="M194" s="55">
        <v>2146899</v>
      </c>
      <c r="N194" s="45" t="s">
        <v>2263</v>
      </c>
      <c r="O194" s="60">
        <v>0</v>
      </c>
      <c r="P194" s="48">
        <v>0</v>
      </c>
      <c r="Q194" s="48">
        <v>0</v>
      </c>
      <c r="R194" s="60">
        <v>0</v>
      </c>
      <c r="S194" s="48">
        <v>0</v>
      </c>
      <c r="T194" s="48">
        <v>0</v>
      </c>
      <c r="U194" s="48">
        <v>0</v>
      </c>
      <c r="V194" s="60">
        <v>0</v>
      </c>
      <c r="W194" s="45" t="s">
        <v>2264</v>
      </c>
      <c r="X194" s="47"/>
      <c r="Y194" s="66"/>
    </row>
    <row r="195" ht="17.1" customHeight="1" spans="1:25">
      <c r="A195" s="45">
        <v>1030110</v>
      </c>
      <c r="B195" s="47" t="s">
        <v>2265</v>
      </c>
      <c r="C195" s="28">
        <v>0</v>
      </c>
      <c r="D195" s="29">
        <v>0</v>
      </c>
      <c r="E195" s="26">
        <v>0</v>
      </c>
      <c r="F195" s="48">
        <v>0</v>
      </c>
      <c r="G195" s="28">
        <v>0</v>
      </c>
      <c r="H195" s="26">
        <v>0</v>
      </c>
      <c r="I195" s="26">
        <v>0</v>
      </c>
      <c r="J195" s="48">
        <v>0</v>
      </c>
      <c r="K195" s="28">
        <v>0</v>
      </c>
      <c r="L195" s="61">
        <v>0</v>
      </c>
      <c r="M195" s="55">
        <v>21469</v>
      </c>
      <c r="N195" s="47" t="s">
        <v>2266</v>
      </c>
      <c r="O195" s="11">
        <f t="shared" ref="O195:V195" si="49">SUM(O196:O204)</f>
        <v>0</v>
      </c>
      <c r="P195" s="53">
        <f t="shared" si="49"/>
        <v>0</v>
      </c>
      <c r="Q195" s="53">
        <f t="shared" si="49"/>
        <v>0</v>
      </c>
      <c r="R195" s="11">
        <f t="shared" si="49"/>
        <v>0</v>
      </c>
      <c r="S195" s="11">
        <f t="shared" si="49"/>
        <v>0</v>
      </c>
      <c r="T195" s="53">
        <f t="shared" si="49"/>
        <v>0</v>
      </c>
      <c r="U195" s="53">
        <f t="shared" si="49"/>
        <v>0</v>
      </c>
      <c r="V195" s="11">
        <f t="shared" si="49"/>
        <v>0</v>
      </c>
      <c r="W195" s="45">
        <v>1030110</v>
      </c>
      <c r="X195" s="47" t="s">
        <v>2267</v>
      </c>
      <c r="Y195" s="11">
        <f>SUM(C195:K195)-SUM(O195:V195)</f>
        <v>0</v>
      </c>
    </row>
    <row r="196" ht="17.1" customHeight="1" spans="1:25">
      <c r="A196" s="45"/>
      <c r="B196" s="47"/>
      <c r="C196" s="52"/>
      <c r="D196" s="52"/>
      <c r="E196" s="52"/>
      <c r="F196" s="52"/>
      <c r="G196" s="51"/>
      <c r="H196" s="51"/>
      <c r="I196" s="52"/>
      <c r="J196" s="52"/>
      <c r="K196" s="52"/>
      <c r="L196" s="51"/>
      <c r="M196" s="55">
        <v>2146901</v>
      </c>
      <c r="N196" s="45" t="s">
        <v>2268</v>
      </c>
      <c r="O196" s="28">
        <v>0</v>
      </c>
      <c r="P196" s="48">
        <v>0</v>
      </c>
      <c r="Q196" s="48">
        <v>0</v>
      </c>
      <c r="R196" s="60">
        <v>0</v>
      </c>
      <c r="S196" s="48">
        <v>0</v>
      </c>
      <c r="T196" s="48">
        <v>0</v>
      </c>
      <c r="U196" s="48">
        <v>0</v>
      </c>
      <c r="V196" s="28">
        <v>0</v>
      </c>
      <c r="W196" s="45"/>
      <c r="X196" s="47"/>
      <c r="Y196" s="66"/>
    </row>
    <row r="197" ht="17.1" customHeight="1" spans="1:25">
      <c r="A197" s="45"/>
      <c r="B197" s="47"/>
      <c r="C197" s="52"/>
      <c r="D197" s="52"/>
      <c r="E197" s="52"/>
      <c r="F197" s="52"/>
      <c r="G197" s="51"/>
      <c r="H197" s="51"/>
      <c r="I197" s="52"/>
      <c r="J197" s="52"/>
      <c r="K197" s="52"/>
      <c r="L197" s="51"/>
      <c r="M197" s="55">
        <v>2146902</v>
      </c>
      <c r="N197" s="45" t="s">
        <v>2269</v>
      </c>
      <c r="O197" s="28">
        <v>0</v>
      </c>
      <c r="P197" s="48">
        <v>0</v>
      </c>
      <c r="Q197" s="48">
        <v>0</v>
      </c>
      <c r="R197" s="60">
        <v>0</v>
      </c>
      <c r="S197" s="48">
        <v>0</v>
      </c>
      <c r="T197" s="48">
        <v>0</v>
      </c>
      <c r="U197" s="48">
        <v>0</v>
      </c>
      <c r="V197" s="28">
        <v>0</v>
      </c>
      <c r="W197" s="45"/>
      <c r="X197" s="47"/>
      <c r="Y197" s="66"/>
    </row>
    <row r="198" ht="17.1" customHeight="1" spans="1:25">
      <c r="A198" s="45"/>
      <c r="B198" s="47"/>
      <c r="C198" s="52"/>
      <c r="D198" s="52"/>
      <c r="E198" s="52"/>
      <c r="F198" s="52"/>
      <c r="G198" s="51"/>
      <c r="H198" s="51"/>
      <c r="I198" s="52"/>
      <c r="J198" s="52"/>
      <c r="K198" s="52"/>
      <c r="L198" s="51"/>
      <c r="M198" s="55">
        <v>2146903</v>
      </c>
      <c r="N198" s="45" t="s">
        <v>2270</v>
      </c>
      <c r="O198" s="28">
        <v>0</v>
      </c>
      <c r="P198" s="48">
        <v>0</v>
      </c>
      <c r="Q198" s="48">
        <v>0</v>
      </c>
      <c r="R198" s="60">
        <v>0</v>
      </c>
      <c r="S198" s="48">
        <v>0</v>
      </c>
      <c r="T198" s="48">
        <v>0</v>
      </c>
      <c r="U198" s="48">
        <v>0</v>
      </c>
      <c r="V198" s="28">
        <v>0</v>
      </c>
      <c r="W198" s="45"/>
      <c r="X198" s="47"/>
      <c r="Y198" s="66"/>
    </row>
    <row r="199" ht="17.1" customHeight="1" spans="1:25">
      <c r="A199" s="45"/>
      <c r="B199" s="47"/>
      <c r="C199" s="52"/>
      <c r="D199" s="52"/>
      <c r="E199" s="52"/>
      <c r="F199" s="52"/>
      <c r="G199" s="51"/>
      <c r="H199" s="51"/>
      <c r="I199" s="52"/>
      <c r="J199" s="52"/>
      <c r="K199" s="52"/>
      <c r="L199" s="51"/>
      <c r="M199" s="55">
        <v>2146904</v>
      </c>
      <c r="N199" s="45" t="s">
        <v>2271</v>
      </c>
      <c r="O199" s="28">
        <v>0</v>
      </c>
      <c r="P199" s="48">
        <v>0</v>
      </c>
      <c r="Q199" s="48">
        <v>0</v>
      </c>
      <c r="R199" s="60">
        <v>0</v>
      </c>
      <c r="S199" s="48">
        <v>0</v>
      </c>
      <c r="T199" s="48">
        <v>0</v>
      </c>
      <c r="U199" s="48">
        <v>0</v>
      </c>
      <c r="V199" s="28">
        <v>0</v>
      </c>
      <c r="W199" s="45"/>
      <c r="X199" s="47"/>
      <c r="Y199" s="66"/>
    </row>
    <row r="200" ht="17.1" customHeight="1" spans="1:25">
      <c r="A200" s="45"/>
      <c r="B200" s="47"/>
      <c r="C200" s="52"/>
      <c r="D200" s="52"/>
      <c r="E200" s="52"/>
      <c r="F200" s="52"/>
      <c r="G200" s="51"/>
      <c r="H200" s="51"/>
      <c r="I200" s="52"/>
      <c r="J200" s="52"/>
      <c r="K200" s="52"/>
      <c r="L200" s="51"/>
      <c r="M200" s="55">
        <v>2146905</v>
      </c>
      <c r="N200" s="45" t="s">
        <v>2272</v>
      </c>
      <c r="O200" s="28">
        <v>0</v>
      </c>
      <c r="P200" s="48">
        <v>0</v>
      </c>
      <c r="Q200" s="48">
        <v>0</v>
      </c>
      <c r="R200" s="60">
        <v>0</v>
      </c>
      <c r="S200" s="48">
        <v>0</v>
      </c>
      <c r="T200" s="48">
        <v>0</v>
      </c>
      <c r="U200" s="48">
        <v>0</v>
      </c>
      <c r="V200" s="28">
        <v>0</v>
      </c>
      <c r="W200" s="45"/>
      <c r="X200" s="47"/>
      <c r="Y200" s="66"/>
    </row>
    <row r="201" ht="17.1" customHeight="1" spans="1:25">
      <c r="A201" s="45"/>
      <c r="B201" s="47"/>
      <c r="C201" s="52"/>
      <c r="D201" s="52"/>
      <c r="E201" s="52"/>
      <c r="F201" s="52"/>
      <c r="G201" s="51"/>
      <c r="H201" s="51"/>
      <c r="I201" s="52"/>
      <c r="J201" s="52"/>
      <c r="K201" s="52"/>
      <c r="L201" s="51"/>
      <c r="M201" s="55">
        <v>2146906</v>
      </c>
      <c r="N201" s="45" t="s">
        <v>2273</v>
      </c>
      <c r="O201" s="28">
        <v>0</v>
      </c>
      <c r="P201" s="48">
        <v>0</v>
      </c>
      <c r="Q201" s="48">
        <v>0</v>
      </c>
      <c r="R201" s="60">
        <v>0</v>
      </c>
      <c r="S201" s="48">
        <v>0</v>
      </c>
      <c r="T201" s="48">
        <v>0</v>
      </c>
      <c r="U201" s="48">
        <v>0</v>
      </c>
      <c r="V201" s="28">
        <v>0</v>
      </c>
      <c r="W201" s="45"/>
      <c r="X201" s="47"/>
      <c r="Y201" s="66"/>
    </row>
    <row r="202" ht="17.1" customHeight="1" spans="1:25">
      <c r="A202" s="45"/>
      <c r="B202" s="47"/>
      <c r="C202" s="52"/>
      <c r="D202" s="52"/>
      <c r="E202" s="52"/>
      <c r="F202" s="52"/>
      <c r="G202" s="51"/>
      <c r="H202" s="51"/>
      <c r="I202" s="52"/>
      <c r="J202" s="52"/>
      <c r="K202" s="52"/>
      <c r="L202" s="51"/>
      <c r="M202" s="55">
        <v>2146907</v>
      </c>
      <c r="N202" s="45" t="s">
        <v>2274</v>
      </c>
      <c r="O202" s="28">
        <v>0</v>
      </c>
      <c r="P202" s="48">
        <v>0</v>
      </c>
      <c r="Q202" s="48">
        <v>0</v>
      </c>
      <c r="R202" s="60">
        <v>0</v>
      </c>
      <c r="S202" s="48">
        <v>0</v>
      </c>
      <c r="T202" s="48">
        <v>0</v>
      </c>
      <c r="U202" s="48">
        <v>0</v>
      </c>
      <c r="V202" s="28">
        <v>0</v>
      </c>
      <c r="W202" s="45"/>
      <c r="X202" s="47"/>
      <c r="Y202" s="66"/>
    </row>
    <row r="203" ht="17.1" customHeight="1" spans="1:25">
      <c r="A203" s="45"/>
      <c r="B203" s="47"/>
      <c r="C203" s="52"/>
      <c r="D203" s="52"/>
      <c r="E203" s="52"/>
      <c r="F203" s="52"/>
      <c r="G203" s="51"/>
      <c r="H203" s="51"/>
      <c r="I203" s="52"/>
      <c r="J203" s="52"/>
      <c r="K203" s="52"/>
      <c r="L203" s="51"/>
      <c r="M203" s="55">
        <v>2146908</v>
      </c>
      <c r="N203" s="45" t="s">
        <v>2275</v>
      </c>
      <c r="O203" s="28">
        <v>0</v>
      </c>
      <c r="P203" s="48">
        <v>0</v>
      </c>
      <c r="Q203" s="48">
        <v>0</v>
      </c>
      <c r="R203" s="60">
        <v>0</v>
      </c>
      <c r="S203" s="48">
        <v>0</v>
      </c>
      <c r="T203" s="48">
        <v>0</v>
      </c>
      <c r="U203" s="48">
        <v>0</v>
      </c>
      <c r="V203" s="28">
        <v>0</v>
      </c>
      <c r="W203" s="45"/>
      <c r="X203" s="47"/>
      <c r="Y203" s="66"/>
    </row>
    <row r="204" ht="17.1" customHeight="1" spans="1:25">
      <c r="A204" s="45"/>
      <c r="B204" s="47"/>
      <c r="C204" s="32"/>
      <c r="D204" s="32"/>
      <c r="E204" s="32"/>
      <c r="F204" s="32"/>
      <c r="G204" s="51"/>
      <c r="H204" s="51"/>
      <c r="I204" s="32"/>
      <c r="J204" s="32"/>
      <c r="K204" s="32"/>
      <c r="L204" s="51"/>
      <c r="M204" s="55">
        <v>2146999</v>
      </c>
      <c r="N204" s="45" t="s">
        <v>2276</v>
      </c>
      <c r="O204" s="60">
        <v>0</v>
      </c>
      <c r="P204" s="48">
        <v>0</v>
      </c>
      <c r="Q204" s="48">
        <v>0</v>
      </c>
      <c r="R204" s="60">
        <v>0</v>
      </c>
      <c r="S204" s="48">
        <v>0</v>
      </c>
      <c r="T204" s="48">
        <v>0</v>
      </c>
      <c r="U204" s="48">
        <v>0</v>
      </c>
      <c r="V204" s="60">
        <v>0</v>
      </c>
      <c r="W204" s="45"/>
      <c r="X204" s="47"/>
      <c r="Y204" s="66"/>
    </row>
    <row r="205" ht="17.1" customHeight="1" spans="1:25">
      <c r="A205" s="45">
        <v>1030174</v>
      </c>
      <c r="B205" s="47" t="s">
        <v>2277</v>
      </c>
      <c r="C205" s="28">
        <v>0</v>
      </c>
      <c r="D205" s="29">
        <v>0</v>
      </c>
      <c r="E205" s="26">
        <v>0</v>
      </c>
      <c r="F205" s="48">
        <v>0</v>
      </c>
      <c r="G205" s="28">
        <v>0</v>
      </c>
      <c r="H205" s="26">
        <v>0</v>
      </c>
      <c r="I205" s="26">
        <v>0</v>
      </c>
      <c r="J205" s="48">
        <v>0</v>
      </c>
      <c r="K205" s="28">
        <v>0</v>
      </c>
      <c r="L205" s="61">
        <v>0</v>
      </c>
      <c r="M205" s="55">
        <v>2150570</v>
      </c>
      <c r="N205" s="47" t="s">
        <v>2278</v>
      </c>
      <c r="O205" s="28">
        <v>0</v>
      </c>
      <c r="P205" s="48">
        <v>0</v>
      </c>
      <c r="Q205" s="48">
        <v>0</v>
      </c>
      <c r="R205" s="60">
        <v>0</v>
      </c>
      <c r="S205" s="48">
        <v>0</v>
      </c>
      <c r="T205" s="48">
        <v>0</v>
      </c>
      <c r="U205" s="48">
        <v>0</v>
      </c>
      <c r="V205" s="28">
        <v>0</v>
      </c>
      <c r="W205" s="45">
        <v>1030174</v>
      </c>
      <c r="X205" s="47" t="s">
        <v>2277</v>
      </c>
      <c r="Y205" s="11">
        <f>SUM(C205:K205)-SUM(O205:V205)</f>
        <v>0</v>
      </c>
    </row>
    <row r="206" ht="17.1" customHeight="1" spans="1:25">
      <c r="A206" s="45">
        <v>1030118</v>
      </c>
      <c r="B206" s="47" t="s">
        <v>2279</v>
      </c>
      <c r="C206" s="28">
        <v>0</v>
      </c>
      <c r="D206" s="29">
        <v>0</v>
      </c>
      <c r="E206" s="26">
        <v>0</v>
      </c>
      <c r="F206" s="48">
        <v>0</v>
      </c>
      <c r="G206" s="28">
        <v>0</v>
      </c>
      <c r="H206" s="26">
        <v>0</v>
      </c>
      <c r="I206" s="26">
        <v>0</v>
      </c>
      <c r="J206" s="48">
        <v>0</v>
      </c>
      <c r="K206" s="28">
        <v>0</v>
      </c>
      <c r="L206" s="28">
        <v>0</v>
      </c>
      <c r="M206" s="55"/>
      <c r="N206" s="47" t="s">
        <v>2280</v>
      </c>
      <c r="O206" s="11">
        <f t="shared" ref="O206:V206" si="50">SUM(O207,O214,O215)</f>
        <v>0</v>
      </c>
      <c r="P206" s="53">
        <f t="shared" si="50"/>
        <v>0</v>
      </c>
      <c r="Q206" s="53">
        <f t="shared" si="50"/>
        <v>0</v>
      </c>
      <c r="R206" s="11">
        <f t="shared" si="50"/>
        <v>0</v>
      </c>
      <c r="S206" s="11">
        <f t="shared" si="50"/>
        <v>0</v>
      </c>
      <c r="T206" s="53">
        <f t="shared" si="50"/>
        <v>0</v>
      </c>
      <c r="U206" s="53">
        <f t="shared" si="50"/>
        <v>0</v>
      </c>
      <c r="V206" s="11">
        <f t="shared" si="50"/>
        <v>0</v>
      </c>
      <c r="W206" s="45">
        <v>1030118</v>
      </c>
      <c r="X206" s="47" t="s">
        <v>2281</v>
      </c>
      <c r="Y206" s="11">
        <f>SUM(C206:K206)-SUM(O206:V206)</f>
        <v>0</v>
      </c>
    </row>
    <row r="207" ht="17.1" customHeight="1" spans="1:25">
      <c r="A207" s="45"/>
      <c r="B207" s="47"/>
      <c r="C207" s="32"/>
      <c r="D207" s="32"/>
      <c r="E207" s="32"/>
      <c r="F207" s="32"/>
      <c r="G207" s="51"/>
      <c r="H207" s="51"/>
      <c r="I207" s="32"/>
      <c r="J207" s="32"/>
      <c r="K207" s="32"/>
      <c r="L207" s="51"/>
      <c r="M207" s="55">
        <v>21560</v>
      </c>
      <c r="N207" s="47" t="s">
        <v>2282</v>
      </c>
      <c r="O207" s="11">
        <f t="shared" ref="O207:V207" si="51">SUM(O208:O213)</f>
        <v>0</v>
      </c>
      <c r="P207" s="53">
        <f t="shared" si="51"/>
        <v>0</v>
      </c>
      <c r="Q207" s="53">
        <f t="shared" si="51"/>
        <v>0</v>
      </c>
      <c r="R207" s="11">
        <f t="shared" si="51"/>
        <v>0</v>
      </c>
      <c r="S207" s="11">
        <f t="shared" si="51"/>
        <v>0</v>
      </c>
      <c r="T207" s="53">
        <f t="shared" si="51"/>
        <v>0</v>
      </c>
      <c r="U207" s="53">
        <f t="shared" si="51"/>
        <v>0</v>
      </c>
      <c r="V207" s="11">
        <f t="shared" si="51"/>
        <v>0</v>
      </c>
      <c r="W207" s="45"/>
      <c r="X207" s="47"/>
      <c r="Y207" s="32"/>
    </row>
    <row r="208" ht="17.1" customHeight="1" spans="1:25">
      <c r="A208" s="45"/>
      <c r="B208" s="47"/>
      <c r="C208" s="32"/>
      <c r="D208" s="32"/>
      <c r="E208" s="32"/>
      <c r="F208" s="32"/>
      <c r="G208" s="51"/>
      <c r="H208" s="51"/>
      <c r="I208" s="32"/>
      <c r="J208" s="32"/>
      <c r="K208" s="32"/>
      <c r="L208" s="51"/>
      <c r="M208" s="55">
        <v>2156001</v>
      </c>
      <c r="N208" s="45" t="s">
        <v>2283</v>
      </c>
      <c r="O208" s="28">
        <v>0</v>
      </c>
      <c r="P208" s="48">
        <v>0</v>
      </c>
      <c r="Q208" s="48">
        <v>0</v>
      </c>
      <c r="R208" s="60">
        <v>0</v>
      </c>
      <c r="S208" s="48">
        <v>0</v>
      </c>
      <c r="T208" s="48">
        <v>0</v>
      </c>
      <c r="U208" s="48">
        <v>0</v>
      </c>
      <c r="V208" s="28">
        <v>0</v>
      </c>
      <c r="W208" s="45"/>
      <c r="X208" s="47"/>
      <c r="Y208" s="32"/>
    </row>
    <row r="209" ht="17.1" customHeight="1" spans="1:25">
      <c r="A209" s="45"/>
      <c r="B209" s="47"/>
      <c r="C209" s="32"/>
      <c r="D209" s="32"/>
      <c r="E209" s="32"/>
      <c r="F209" s="32"/>
      <c r="G209" s="51"/>
      <c r="H209" s="51"/>
      <c r="I209" s="32"/>
      <c r="J209" s="32"/>
      <c r="K209" s="32"/>
      <c r="L209" s="51"/>
      <c r="M209" s="55">
        <v>2156002</v>
      </c>
      <c r="N209" s="45" t="s">
        <v>2284</v>
      </c>
      <c r="O209" s="28">
        <v>0</v>
      </c>
      <c r="P209" s="48">
        <v>0</v>
      </c>
      <c r="Q209" s="48">
        <v>0</v>
      </c>
      <c r="R209" s="60">
        <v>0</v>
      </c>
      <c r="S209" s="48">
        <v>0</v>
      </c>
      <c r="T209" s="48">
        <v>0</v>
      </c>
      <c r="U209" s="48">
        <v>0</v>
      </c>
      <c r="V209" s="28">
        <v>0</v>
      </c>
      <c r="W209" s="45"/>
      <c r="X209" s="47"/>
      <c r="Y209" s="32"/>
    </row>
    <row r="210" ht="17.1" customHeight="1" spans="1:25">
      <c r="A210" s="45"/>
      <c r="B210" s="47"/>
      <c r="C210" s="32"/>
      <c r="D210" s="32"/>
      <c r="E210" s="32"/>
      <c r="F210" s="32"/>
      <c r="G210" s="51"/>
      <c r="H210" s="51"/>
      <c r="I210" s="32"/>
      <c r="J210" s="32"/>
      <c r="K210" s="32"/>
      <c r="L210" s="51"/>
      <c r="M210" s="55">
        <v>2156003</v>
      </c>
      <c r="N210" s="45" t="s">
        <v>2285</v>
      </c>
      <c r="O210" s="28">
        <v>0</v>
      </c>
      <c r="P210" s="48">
        <v>0</v>
      </c>
      <c r="Q210" s="48">
        <v>0</v>
      </c>
      <c r="R210" s="60">
        <v>0</v>
      </c>
      <c r="S210" s="48">
        <v>0</v>
      </c>
      <c r="T210" s="48">
        <v>0</v>
      </c>
      <c r="U210" s="48">
        <v>0</v>
      </c>
      <c r="V210" s="28">
        <v>0</v>
      </c>
      <c r="W210" s="45"/>
      <c r="X210" s="47"/>
      <c r="Y210" s="32"/>
    </row>
    <row r="211" ht="17.1" customHeight="1" spans="1:25">
      <c r="A211" s="45"/>
      <c r="B211" s="47"/>
      <c r="C211" s="32"/>
      <c r="D211" s="32"/>
      <c r="E211" s="32"/>
      <c r="F211" s="32"/>
      <c r="G211" s="51"/>
      <c r="H211" s="51"/>
      <c r="I211" s="32"/>
      <c r="J211" s="32"/>
      <c r="K211" s="32"/>
      <c r="L211" s="51"/>
      <c r="M211" s="55">
        <v>2156004</v>
      </c>
      <c r="N211" s="45" t="s">
        <v>2286</v>
      </c>
      <c r="O211" s="28">
        <v>0</v>
      </c>
      <c r="P211" s="48">
        <v>0</v>
      </c>
      <c r="Q211" s="48">
        <v>0</v>
      </c>
      <c r="R211" s="60">
        <v>0</v>
      </c>
      <c r="S211" s="48">
        <v>0</v>
      </c>
      <c r="T211" s="48">
        <v>0</v>
      </c>
      <c r="U211" s="48">
        <v>0</v>
      </c>
      <c r="V211" s="28">
        <v>0</v>
      </c>
      <c r="W211" s="45"/>
      <c r="X211" s="47"/>
      <c r="Y211" s="32"/>
    </row>
    <row r="212" ht="17.1" customHeight="1" spans="1:25">
      <c r="A212" s="45"/>
      <c r="B212" s="47"/>
      <c r="C212" s="32"/>
      <c r="D212" s="32"/>
      <c r="E212" s="32"/>
      <c r="F212" s="32"/>
      <c r="G212" s="51"/>
      <c r="H212" s="51"/>
      <c r="I212" s="32"/>
      <c r="J212" s="32"/>
      <c r="K212" s="32"/>
      <c r="L212" s="51"/>
      <c r="M212" s="55">
        <v>2156005</v>
      </c>
      <c r="N212" s="45" t="s">
        <v>2287</v>
      </c>
      <c r="O212" s="28">
        <v>0</v>
      </c>
      <c r="P212" s="48">
        <v>0</v>
      </c>
      <c r="Q212" s="48">
        <v>0</v>
      </c>
      <c r="R212" s="60">
        <v>0</v>
      </c>
      <c r="S212" s="48">
        <v>0</v>
      </c>
      <c r="T212" s="48">
        <v>0</v>
      </c>
      <c r="U212" s="48">
        <v>0</v>
      </c>
      <c r="V212" s="28">
        <v>0</v>
      </c>
      <c r="W212" s="45"/>
      <c r="X212" s="47"/>
      <c r="Y212" s="32"/>
    </row>
    <row r="213" ht="17.1" customHeight="1" spans="1:25">
      <c r="A213" s="45"/>
      <c r="B213" s="47"/>
      <c r="C213" s="32"/>
      <c r="D213" s="32"/>
      <c r="E213" s="32"/>
      <c r="F213" s="32"/>
      <c r="G213" s="51"/>
      <c r="H213" s="51"/>
      <c r="I213" s="32"/>
      <c r="J213" s="32"/>
      <c r="K213" s="32"/>
      <c r="L213" s="51"/>
      <c r="M213" s="55">
        <v>2156099</v>
      </c>
      <c r="N213" s="45" t="s">
        <v>2288</v>
      </c>
      <c r="O213" s="28">
        <v>0</v>
      </c>
      <c r="P213" s="48">
        <v>0</v>
      </c>
      <c r="Q213" s="48">
        <v>0</v>
      </c>
      <c r="R213" s="60">
        <v>0</v>
      </c>
      <c r="S213" s="48">
        <v>0</v>
      </c>
      <c r="T213" s="48">
        <v>0</v>
      </c>
      <c r="U213" s="48">
        <v>0</v>
      </c>
      <c r="V213" s="28">
        <v>0</v>
      </c>
      <c r="W213" s="45"/>
      <c r="X213" s="47"/>
      <c r="Y213" s="32"/>
    </row>
    <row r="214" ht="17.1" customHeight="1" spans="1:25">
      <c r="A214" s="45"/>
      <c r="B214" s="47"/>
      <c r="C214" s="32"/>
      <c r="D214" s="32"/>
      <c r="E214" s="32"/>
      <c r="F214" s="32"/>
      <c r="G214" s="51"/>
      <c r="H214" s="51"/>
      <c r="I214" s="32"/>
      <c r="J214" s="32"/>
      <c r="K214" s="32"/>
      <c r="L214" s="51"/>
      <c r="M214" s="55">
        <v>232020203</v>
      </c>
      <c r="N214" s="47" t="s">
        <v>2289</v>
      </c>
      <c r="O214" s="28">
        <v>0</v>
      </c>
      <c r="P214" s="48">
        <v>0</v>
      </c>
      <c r="Q214" s="48">
        <v>0</v>
      </c>
      <c r="R214" s="60">
        <v>0</v>
      </c>
      <c r="S214" s="48">
        <v>0</v>
      </c>
      <c r="T214" s="48">
        <v>0</v>
      </c>
      <c r="U214" s="48">
        <v>0</v>
      </c>
      <c r="V214" s="28">
        <v>0</v>
      </c>
      <c r="W214" s="45"/>
      <c r="X214" s="47"/>
      <c r="Y214" s="32"/>
    </row>
    <row r="215" ht="17.1" customHeight="1" spans="1:25">
      <c r="A215" s="45"/>
      <c r="B215" s="47"/>
      <c r="C215" s="32"/>
      <c r="D215" s="32"/>
      <c r="E215" s="32"/>
      <c r="F215" s="32"/>
      <c r="G215" s="51"/>
      <c r="H215" s="51"/>
      <c r="I215" s="32"/>
      <c r="J215" s="32"/>
      <c r="K215" s="32"/>
      <c r="L215" s="51"/>
      <c r="M215" s="55">
        <v>233020203</v>
      </c>
      <c r="N215" s="47" t="s">
        <v>2290</v>
      </c>
      <c r="O215" s="60">
        <v>0</v>
      </c>
      <c r="P215" s="48">
        <v>0</v>
      </c>
      <c r="Q215" s="48">
        <v>0</v>
      </c>
      <c r="R215" s="60">
        <v>0</v>
      </c>
      <c r="S215" s="48">
        <v>0</v>
      </c>
      <c r="T215" s="48">
        <v>0</v>
      </c>
      <c r="U215" s="48">
        <v>0</v>
      </c>
      <c r="V215" s="60">
        <v>0</v>
      </c>
      <c r="W215" s="45"/>
      <c r="X215" s="47"/>
      <c r="Y215" s="32"/>
    </row>
    <row r="216" ht="17.1" customHeight="1" spans="1:25">
      <c r="A216" s="45">
        <v>1030119</v>
      </c>
      <c r="B216" s="47" t="s">
        <v>2291</v>
      </c>
      <c r="C216" s="28">
        <v>0</v>
      </c>
      <c r="D216" s="29">
        <v>0</v>
      </c>
      <c r="E216" s="26">
        <v>0</v>
      </c>
      <c r="F216" s="48">
        <v>0</v>
      </c>
      <c r="G216" s="28">
        <v>0</v>
      </c>
      <c r="H216" s="26">
        <v>0</v>
      </c>
      <c r="I216" s="26">
        <v>0</v>
      </c>
      <c r="J216" s="48">
        <v>0</v>
      </c>
      <c r="K216" s="28">
        <v>0</v>
      </c>
      <c r="L216" s="28">
        <v>0</v>
      </c>
      <c r="M216" s="55"/>
      <c r="N216" s="47" t="s">
        <v>2292</v>
      </c>
      <c r="O216" s="11">
        <f t="shared" ref="O216:V216" si="52">SUM(O217,O223,O224)</f>
        <v>0</v>
      </c>
      <c r="P216" s="53">
        <f t="shared" si="52"/>
        <v>0</v>
      </c>
      <c r="Q216" s="53">
        <f t="shared" si="52"/>
        <v>0</v>
      </c>
      <c r="R216" s="11">
        <f t="shared" si="52"/>
        <v>0</v>
      </c>
      <c r="S216" s="11">
        <f t="shared" si="52"/>
        <v>0</v>
      </c>
      <c r="T216" s="53">
        <f t="shared" si="52"/>
        <v>0</v>
      </c>
      <c r="U216" s="53">
        <f t="shared" si="52"/>
        <v>0</v>
      </c>
      <c r="V216" s="11">
        <f t="shared" si="52"/>
        <v>0</v>
      </c>
      <c r="W216" s="45">
        <v>1030119</v>
      </c>
      <c r="X216" s="47" t="s">
        <v>2293</v>
      </c>
      <c r="Y216" s="11">
        <f>SUM(C216:K216)-SUM(O216:V216)</f>
        <v>0</v>
      </c>
    </row>
    <row r="217" ht="17.1" customHeight="1" spans="1:25">
      <c r="A217" s="45"/>
      <c r="B217" s="47"/>
      <c r="C217" s="32"/>
      <c r="D217" s="32"/>
      <c r="E217" s="32"/>
      <c r="F217" s="32"/>
      <c r="G217" s="51"/>
      <c r="H217" s="51"/>
      <c r="I217" s="32"/>
      <c r="J217" s="32"/>
      <c r="K217" s="32"/>
      <c r="L217" s="51"/>
      <c r="M217" s="55">
        <v>21561</v>
      </c>
      <c r="N217" s="47" t="s">
        <v>2294</v>
      </c>
      <c r="O217" s="11">
        <f t="shared" ref="O217:V217" si="53">SUM(O218:O222)</f>
        <v>0</v>
      </c>
      <c r="P217" s="53">
        <f t="shared" si="53"/>
        <v>0</v>
      </c>
      <c r="Q217" s="53">
        <f t="shared" si="53"/>
        <v>0</v>
      </c>
      <c r="R217" s="11">
        <f t="shared" si="53"/>
        <v>0</v>
      </c>
      <c r="S217" s="11">
        <f t="shared" si="53"/>
        <v>0</v>
      </c>
      <c r="T217" s="53">
        <f t="shared" si="53"/>
        <v>0</v>
      </c>
      <c r="U217" s="53">
        <f t="shared" si="53"/>
        <v>0</v>
      </c>
      <c r="V217" s="11">
        <f t="shared" si="53"/>
        <v>0</v>
      </c>
      <c r="W217" s="45"/>
      <c r="X217" s="47"/>
      <c r="Y217" s="32"/>
    </row>
    <row r="218" ht="17.1" customHeight="1" spans="1:25">
      <c r="A218" s="45"/>
      <c r="B218" s="47"/>
      <c r="C218" s="32"/>
      <c r="D218" s="32"/>
      <c r="E218" s="32"/>
      <c r="F218" s="32"/>
      <c r="G218" s="51"/>
      <c r="H218" s="51"/>
      <c r="I218" s="32"/>
      <c r="J218" s="32"/>
      <c r="K218" s="32"/>
      <c r="L218" s="51"/>
      <c r="M218" s="55">
        <v>2156101</v>
      </c>
      <c r="N218" s="45" t="s">
        <v>2295</v>
      </c>
      <c r="O218" s="28">
        <v>0</v>
      </c>
      <c r="P218" s="48">
        <v>0</v>
      </c>
      <c r="Q218" s="48">
        <v>0</v>
      </c>
      <c r="R218" s="60">
        <v>0</v>
      </c>
      <c r="S218" s="48">
        <v>0</v>
      </c>
      <c r="T218" s="48">
        <v>0</v>
      </c>
      <c r="U218" s="48">
        <v>0</v>
      </c>
      <c r="V218" s="28">
        <v>0</v>
      </c>
      <c r="W218" s="45"/>
      <c r="X218" s="47"/>
      <c r="Y218" s="32"/>
    </row>
    <row r="219" ht="17.1" customHeight="1" spans="1:25">
      <c r="A219" s="45"/>
      <c r="B219" s="47"/>
      <c r="C219" s="32"/>
      <c r="D219" s="32"/>
      <c r="E219" s="32"/>
      <c r="F219" s="32"/>
      <c r="G219" s="51"/>
      <c r="H219" s="51"/>
      <c r="I219" s="32"/>
      <c r="J219" s="32"/>
      <c r="K219" s="32"/>
      <c r="L219" s="51"/>
      <c r="M219" s="55">
        <v>2156102</v>
      </c>
      <c r="N219" s="45" t="s">
        <v>2296</v>
      </c>
      <c r="O219" s="28">
        <v>0</v>
      </c>
      <c r="P219" s="48">
        <v>0</v>
      </c>
      <c r="Q219" s="48">
        <v>0</v>
      </c>
      <c r="R219" s="60">
        <v>0</v>
      </c>
      <c r="S219" s="48">
        <v>0</v>
      </c>
      <c r="T219" s="48">
        <v>0</v>
      </c>
      <c r="U219" s="48">
        <v>0</v>
      </c>
      <c r="V219" s="28">
        <v>0</v>
      </c>
      <c r="W219" s="45"/>
      <c r="X219" s="47"/>
      <c r="Y219" s="32"/>
    </row>
    <row r="220" ht="17.1" customHeight="1" spans="1:25">
      <c r="A220" s="45"/>
      <c r="B220" s="47"/>
      <c r="C220" s="32"/>
      <c r="D220" s="32"/>
      <c r="E220" s="32"/>
      <c r="F220" s="32"/>
      <c r="G220" s="51"/>
      <c r="H220" s="51"/>
      <c r="I220" s="32"/>
      <c r="J220" s="32"/>
      <c r="K220" s="32"/>
      <c r="L220" s="51"/>
      <c r="M220" s="55">
        <v>2156103</v>
      </c>
      <c r="N220" s="45" t="s">
        <v>2297</v>
      </c>
      <c r="O220" s="28">
        <v>0</v>
      </c>
      <c r="P220" s="48">
        <v>0</v>
      </c>
      <c r="Q220" s="48">
        <v>0</v>
      </c>
      <c r="R220" s="60">
        <v>0</v>
      </c>
      <c r="S220" s="48">
        <v>0</v>
      </c>
      <c r="T220" s="48">
        <v>0</v>
      </c>
      <c r="U220" s="48">
        <v>0</v>
      </c>
      <c r="V220" s="28">
        <v>0</v>
      </c>
      <c r="W220" s="45"/>
      <c r="X220" s="47"/>
      <c r="Y220" s="32"/>
    </row>
    <row r="221" ht="17.1" customHeight="1" spans="1:25">
      <c r="A221" s="45"/>
      <c r="B221" s="47"/>
      <c r="C221" s="32"/>
      <c r="D221" s="32"/>
      <c r="E221" s="32"/>
      <c r="F221" s="32"/>
      <c r="G221" s="51"/>
      <c r="H221" s="51"/>
      <c r="I221" s="32"/>
      <c r="J221" s="32"/>
      <c r="K221" s="32"/>
      <c r="L221" s="51"/>
      <c r="M221" s="55">
        <v>2156104</v>
      </c>
      <c r="N221" s="45" t="s">
        <v>2298</v>
      </c>
      <c r="O221" s="28">
        <v>0</v>
      </c>
      <c r="P221" s="48">
        <v>0</v>
      </c>
      <c r="Q221" s="48">
        <v>0</v>
      </c>
      <c r="R221" s="60">
        <v>0</v>
      </c>
      <c r="S221" s="48">
        <v>0</v>
      </c>
      <c r="T221" s="48">
        <v>0</v>
      </c>
      <c r="U221" s="48">
        <v>0</v>
      </c>
      <c r="V221" s="28">
        <v>0</v>
      </c>
      <c r="W221" s="45"/>
      <c r="X221" s="47"/>
      <c r="Y221" s="32"/>
    </row>
    <row r="222" ht="17.1" customHeight="1" spans="1:25">
      <c r="A222" s="45"/>
      <c r="B222" s="47"/>
      <c r="C222" s="32"/>
      <c r="D222" s="32"/>
      <c r="E222" s="32"/>
      <c r="F222" s="32"/>
      <c r="G222" s="51"/>
      <c r="H222" s="51"/>
      <c r="I222" s="32"/>
      <c r="J222" s="32"/>
      <c r="K222" s="32"/>
      <c r="L222" s="62"/>
      <c r="M222" s="55">
        <v>2156199</v>
      </c>
      <c r="N222" s="45" t="s">
        <v>2299</v>
      </c>
      <c r="O222" s="28">
        <v>0</v>
      </c>
      <c r="P222" s="48">
        <v>0</v>
      </c>
      <c r="Q222" s="48">
        <v>0</v>
      </c>
      <c r="R222" s="60">
        <v>0</v>
      </c>
      <c r="S222" s="48">
        <v>0</v>
      </c>
      <c r="T222" s="48">
        <v>0</v>
      </c>
      <c r="U222" s="48">
        <v>0</v>
      </c>
      <c r="V222" s="28">
        <v>0</v>
      </c>
      <c r="W222" s="45"/>
      <c r="X222" s="47"/>
      <c r="Y222" s="32"/>
    </row>
    <row r="223" ht="17.1" customHeight="1" spans="1:25">
      <c r="A223" s="45"/>
      <c r="B223" s="47"/>
      <c r="C223" s="32"/>
      <c r="D223" s="32"/>
      <c r="E223" s="32"/>
      <c r="F223" s="32"/>
      <c r="G223" s="51"/>
      <c r="H223" s="51"/>
      <c r="I223" s="32"/>
      <c r="J223" s="32"/>
      <c r="K223" s="75"/>
      <c r="L223" s="51"/>
      <c r="M223" s="57">
        <v>232020204</v>
      </c>
      <c r="N223" s="47" t="s">
        <v>2300</v>
      </c>
      <c r="O223" s="28">
        <v>0</v>
      </c>
      <c r="P223" s="48">
        <v>0</v>
      </c>
      <c r="Q223" s="48">
        <v>0</v>
      </c>
      <c r="R223" s="60">
        <v>0</v>
      </c>
      <c r="S223" s="48">
        <v>0</v>
      </c>
      <c r="T223" s="48">
        <v>0</v>
      </c>
      <c r="U223" s="48">
        <v>0</v>
      </c>
      <c r="V223" s="28">
        <v>0</v>
      </c>
      <c r="W223" s="45"/>
      <c r="X223" s="47"/>
      <c r="Y223" s="32"/>
    </row>
    <row r="224" ht="17.1" customHeight="1" spans="1:25">
      <c r="A224" s="45"/>
      <c r="B224" s="47"/>
      <c r="C224" s="32"/>
      <c r="D224" s="32"/>
      <c r="E224" s="32"/>
      <c r="F224" s="32"/>
      <c r="G224" s="51"/>
      <c r="H224" s="51"/>
      <c r="I224" s="32"/>
      <c r="J224" s="32"/>
      <c r="K224" s="75"/>
      <c r="L224" s="51"/>
      <c r="M224" s="57">
        <v>233020204</v>
      </c>
      <c r="N224" s="47" t="s">
        <v>2301</v>
      </c>
      <c r="O224" s="60">
        <v>0</v>
      </c>
      <c r="P224" s="48">
        <v>0</v>
      </c>
      <c r="Q224" s="48">
        <v>0</v>
      </c>
      <c r="R224" s="60">
        <v>0</v>
      </c>
      <c r="S224" s="48">
        <v>0</v>
      </c>
      <c r="T224" s="48">
        <v>0</v>
      </c>
      <c r="U224" s="48">
        <v>0</v>
      </c>
      <c r="V224" s="60">
        <v>0</v>
      </c>
      <c r="W224" s="45"/>
      <c r="X224" s="47"/>
      <c r="Y224" s="32"/>
    </row>
    <row r="225" ht="17.1" customHeight="1" spans="1:25">
      <c r="A225" s="45">
        <v>1030102</v>
      </c>
      <c r="B225" s="47" t="s">
        <v>2302</v>
      </c>
      <c r="C225" s="11">
        <f t="shared" ref="C225:L225" si="54">SUM(C226:C227)</f>
        <v>0</v>
      </c>
      <c r="D225" s="11">
        <f t="shared" si="54"/>
        <v>0</v>
      </c>
      <c r="E225" s="11">
        <f t="shared" si="54"/>
        <v>0</v>
      </c>
      <c r="F225" s="53">
        <f t="shared" si="54"/>
        <v>0</v>
      </c>
      <c r="G225" s="11">
        <f t="shared" si="54"/>
        <v>0</v>
      </c>
      <c r="H225" s="11">
        <f t="shared" si="54"/>
        <v>0</v>
      </c>
      <c r="I225" s="11">
        <f t="shared" si="54"/>
        <v>0</v>
      </c>
      <c r="J225" s="53">
        <f t="shared" si="54"/>
        <v>0</v>
      </c>
      <c r="K225" s="11">
        <f t="shared" si="54"/>
        <v>0</v>
      </c>
      <c r="L225" s="11">
        <f t="shared" si="54"/>
        <v>0</v>
      </c>
      <c r="M225" s="57">
        <v>21562</v>
      </c>
      <c r="N225" s="47" t="s">
        <v>2303</v>
      </c>
      <c r="O225" s="11">
        <f t="shared" ref="O225:V225" si="55">SUM(O226:O228)</f>
        <v>0</v>
      </c>
      <c r="P225" s="53">
        <f t="shared" si="55"/>
        <v>0</v>
      </c>
      <c r="Q225" s="53">
        <f t="shared" si="55"/>
        <v>0</v>
      </c>
      <c r="R225" s="11">
        <f t="shared" si="55"/>
        <v>0</v>
      </c>
      <c r="S225" s="11">
        <f t="shared" si="55"/>
        <v>0</v>
      </c>
      <c r="T225" s="53">
        <f t="shared" si="55"/>
        <v>0</v>
      </c>
      <c r="U225" s="53">
        <f t="shared" si="55"/>
        <v>0</v>
      </c>
      <c r="V225" s="11">
        <f t="shared" si="55"/>
        <v>0</v>
      </c>
      <c r="W225" s="45">
        <v>1030102</v>
      </c>
      <c r="X225" s="47" t="s">
        <v>2304</v>
      </c>
      <c r="Y225" s="11">
        <f>SUM(C225:K225)-SUM(O225:V225)</f>
        <v>0</v>
      </c>
    </row>
    <row r="226" ht="17.1" customHeight="1" spans="1:25">
      <c r="A226" s="45">
        <v>103010201</v>
      </c>
      <c r="B226" s="45" t="s">
        <v>2305</v>
      </c>
      <c r="C226" s="28">
        <v>0</v>
      </c>
      <c r="D226" s="29">
        <v>0</v>
      </c>
      <c r="E226" s="26">
        <v>0</v>
      </c>
      <c r="F226" s="48">
        <v>0</v>
      </c>
      <c r="G226" s="28">
        <v>0</v>
      </c>
      <c r="H226" s="26">
        <v>0</v>
      </c>
      <c r="I226" s="26">
        <v>0</v>
      </c>
      <c r="J226" s="48">
        <v>0</v>
      </c>
      <c r="K226" s="56">
        <v>0</v>
      </c>
      <c r="L226" s="28">
        <v>0</v>
      </c>
      <c r="M226" s="57">
        <v>2156201</v>
      </c>
      <c r="N226" s="45" t="s">
        <v>2306</v>
      </c>
      <c r="O226" s="28">
        <v>0</v>
      </c>
      <c r="P226" s="48">
        <v>0</v>
      </c>
      <c r="Q226" s="48">
        <v>0</v>
      </c>
      <c r="R226" s="60">
        <v>0</v>
      </c>
      <c r="S226" s="48">
        <v>0</v>
      </c>
      <c r="T226" s="48">
        <v>0</v>
      </c>
      <c r="U226" s="48">
        <v>0</v>
      </c>
      <c r="V226" s="28">
        <v>0</v>
      </c>
      <c r="W226" s="45">
        <v>103010201</v>
      </c>
      <c r="X226" s="45" t="s">
        <v>2307</v>
      </c>
      <c r="Y226" s="28">
        <v>0</v>
      </c>
    </row>
    <row r="227" ht="17.1" customHeight="1" spans="1:25">
      <c r="A227" s="45">
        <v>103010202</v>
      </c>
      <c r="B227" s="45" t="s">
        <v>2308</v>
      </c>
      <c r="C227" s="28">
        <v>0</v>
      </c>
      <c r="D227" s="29">
        <v>0</v>
      </c>
      <c r="E227" s="26">
        <v>0</v>
      </c>
      <c r="F227" s="48">
        <v>0</v>
      </c>
      <c r="G227" s="28">
        <v>0</v>
      </c>
      <c r="H227" s="26">
        <v>0</v>
      </c>
      <c r="I227" s="26">
        <v>0</v>
      </c>
      <c r="J227" s="48">
        <v>0</v>
      </c>
      <c r="K227" s="56">
        <v>0</v>
      </c>
      <c r="L227" s="28">
        <v>0</v>
      </c>
      <c r="M227" s="57">
        <v>2156202</v>
      </c>
      <c r="N227" s="45" t="s">
        <v>2309</v>
      </c>
      <c r="O227" s="28">
        <v>0</v>
      </c>
      <c r="P227" s="48">
        <v>0</v>
      </c>
      <c r="Q227" s="48">
        <v>0</v>
      </c>
      <c r="R227" s="60">
        <v>0</v>
      </c>
      <c r="S227" s="48">
        <v>0</v>
      </c>
      <c r="T227" s="48">
        <v>0</v>
      </c>
      <c r="U227" s="48">
        <v>0</v>
      </c>
      <c r="V227" s="28">
        <v>0</v>
      </c>
      <c r="W227" s="45">
        <v>103010202</v>
      </c>
      <c r="X227" s="45" t="s">
        <v>2310</v>
      </c>
      <c r="Y227" s="28">
        <v>0</v>
      </c>
    </row>
    <row r="228" ht="17.1" customHeight="1" spans="1:25">
      <c r="A228" s="45"/>
      <c r="B228" s="47"/>
      <c r="C228" s="32"/>
      <c r="D228" s="32"/>
      <c r="E228" s="32"/>
      <c r="F228" s="32"/>
      <c r="G228" s="51"/>
      <c r="H228" s="51"/>
      <c r="I228" s="32"/>
      <c r="J228" s="32"/>
      <c r="K228" s="75"/>
      <c r="L228" s="51"/>
      <c r="M228" s="57">
        <v>2156299</v>
      </c>
      <c r="N228" s="45" t="s">
        <v>2311</v>
      </c>
      <c r="O228" s="60">
        <v>0</v>
      </c>
      <c r="P228" s="48">
        <v>0</v>
      </c>
      <c r="Q228" s="48">
        <v>0</v>
      </c>
      <c r="R228" s="60">
        <v>0</v>
      </c>
      <c r="S228" s="48">
        <v>0</v>
      </c>
      <c r="T228" s="48">
        <v>0</v>
      </c>
      <c r="U228" s="48">
        <v>0</v>
      </c>
      <c r="V228" s="60">
        <v>0</v>
      </c>
      <c r="W228" s="45"/>
      <c r="X228" s="45"/>
      <c r="Y228" s="32"/>
    </row>
    <row r="229" ht="17.1" customHeight="1" spans="1:25">
      <c r="A229" s="45">
        <v>1030173</v>
      </c>
      <c r="B229" s="47" t="s">
        <v>2312</v>
      </c>
      <c r="C229" s="28">
        <v>0</v>
      </c>
      <c r="D229" s="29">
        <v>0</v>
      </c>
      <c r="E229" s="26">
        <v>0</v>
      </c>
      <c r="F229" s="48">
        <v>0</v>
      </c>
      <c r="G229" s="28">
        <v>0</v>
      </c>
      <c r="H229" s="26">
        <v>0</v>
      </c>
      <c r="I229" s="26">
        <v>0</v>
      </c>
      <c r="J229" s="48">
        <v>0</v>
      </c>
      <c r="K229" s="56">
        <v>0</v>
      </c>
      <c r="L229" s="28">
        <v>0</v>
      </c>
      <c r="M229" s="57">
        <v>21564</v>
      </c>
      <c r="N229" s="47" t="s">
        <v>2313</v>
      </c>
      <c r="O229" s="11">
        <f t="shared" ref="O229:V229" si="56">SUM(O230:O231)</f>
        <v>0</v>
      </c>
      <c r="P229" s="53">
        <f t="shared" si="56"/>
        <v>0</v>
      </c>
      <c r="Q229" s="53">
        <f t="shared" si="56"/>
        <v>0</v>
      </c>
      <c r="R229" s="11">
        <f t="shared" si="56"/>
        <v>0</v>
      </c>
      <c r="S229" s="11">
        <f t="shared" si="56"/>
        <v>0</v>
      </c>
      <c r="T229" s="53">
        <f t="shared" si="56"/>
        <v>0</v>
      </c>
      <c r="U229" s="53">
        <f t="shared" si="56"/>
        <v>0</v>
      </c>
      <c r="V229" s="11">
        <f t="shared" si="56"/>
        <v>0</v>
      </c>
      <c r="W229" s="45">
        <v>1030173</v>
      </c>
      <c r="X229" s="47" t="s">
        <v>2314</v>
      </c>
      <c r="Y229" s="11">
        <f>SUM(C229:K229)-SUM(O229:V229)</f>
        <v>0</v>
      </c>
    </row>
    <row r="230" ht="17.1" customHeight="1" spans="1:25">
      <c r="A230" s="45"/>
      <c r="B230" s="47"/>
      <c r="C230" s="32"/>
      <c r="D230" s="32"/>
      <c r="E230" s="32"/>
      <c r="F230" s="32"/>
      <c r="G230" s="51"/>
      <c r="H230" s="51"/>
      <c r="I230" s="32"/>
      <c r="J230" s="32"/>
      <c r="K230" s="75"/>
      <c r="L230" s="51"/>
      <c r="M230" s="57">
        <v>2156401</v>
      </c>
      <c r="N230" s="45" t="s">
        <v>2315</v>
      </c>
      <c r="O230" s="28">
        <v>0</v>
      </c>
      <c r="P230" s="48">
        <v>0</v>
      </c>
      <c r="Q230" s="48">
        <v>0</v>
      </c>
      <c r="R230" s="60">
        <v>0</v>
      </c>
      <c r="S230" s="48">
        <v>0</v>
      </c>
      <c r="T230" s="48">
        <v>0</v>
      </c>
      <c r="U230" s="48">
        <v>0</v>
      </c>
      <c r="V230" s="28">
        <v>0</v>
      </c>
      <c r="W230" s="45"/>
      <c r="X230" s="45"/>
      <c r="Y230" s="66"/>
    </row>
    <row r="231" ht="17.1" customHeight="1" spans="1:25">
      <c r="A231" s="45"/>
      <c r="B231" s="47"/>
      <c r="C231" s="32"/>
      <c r="D231" s="32"/>
      <c r="E231" s="32"/>
      <c r="F231" s="32"/>
      <c r="G231" s="51"/>
      <c r="H231" s="51"/>
      <c r="I231" s="32"/>
      <c r="J231" s="32"/>
      <c r="K231" s="75"/>
      <c r="L231" s="51"/>
      <c r="M231" s="57">
        <v>2156402</v>
      </c>
      <c r="N231" s="45" t="s">
        <v>2316</v>
      </c>
      <c r="O231" s="60">
        <v>0</v>
      </c>
      <c r="P231" s="48">
        <v>0</v>
      </c>
      <c r="Q231" s="48">
        <v>0</v>
      </c>
      <c r="R231" s="60">
        <v>0</v>
      </c>
      <c r="S231" s="48">
        <v>0</v>
      </c>
      <c r="T231" s="48">
        <v>0</v>
      </c>
      <c r="U231" s="48">
        <v>0</v>
      </c>
      <c r="V231" s="60">
        <v>0</v>
      </c>
      <c r="W231" s="45"/>
      <c r="X231" s="45"/>
      <c r="Y231" s="66"/>
    </row>
    <row r="232" ht="17.1" customHeight="1" spans="1:25">
      <c r="A232" s="45">
        <v>1030121</v>
      </c>
      <c r="B232" s="47" t="s">
        <v>2317</v>
      </c>
      <c r="C232" s="28">
        <v>0</v>
      </c>
      <c r="D232" s="29">
        <v>0</v>
      </c>
      <c r="E232" s="26">
        <v>0</v>
      </c>
      <c r="F232" s="48">
        <v>0</v>
      </c>
      <c r="G232" s="28">
        <v>0</v>
      </c>
      <c r="H232" s="26">
        <v>0</v>
      </c>
      <c r="I232" s="26">
        <v>0</v>
      </c>
      <c r="J232" s="48">
        <v>0</v>
      </c>
      <c r="K232" s="56">
        <v>0</v>
      </c>
      <c r="L232" s="28">
        <v>0</v>
      </c>
      <c r="M232" s="57">
        <v>21660</v>
      </c>
      <c r="N232" s="47" t="s">
        <v>2318</v>
      </c>
      <c r="O232" s="11">
        <f t="shared" ref="O232:V232" si="57">SUM(O233:O237)</f>
        <v>0</v>
      </c>
      <c r="P232" s="53">
        <f t="shared" si="57"/>
        <v>0</v>
      </c>
      <c r="Q232" s="53">
        <f t="shared" si="57"/>
        <v>0</v>
      </c>
      <c r="R232" s="11">
        <f t="shared" si="57"/>
        <v>0</v>
      </c>
      <c r="S232" s="11">
        <f t="shared" si="57"/>
        <v>0</v>
      </c>
      <c r="T232" s="53">
        <f t="shared" si="57"/>
        <v>0</v>
      </c>
      <c r="U232" s="53">
        <f t="shared" si="57"/>
        <v>0</v>
      </c>
      <c r="V232" s="11">
        <f t="shared" si="57"/>
        <v>0</v>
      </c>
      <c r="W232" s="45">
        <v>1030121</v>
      </c>
      <c r="X232" s="47" t="s">
        <v>2319</v>
      </c>
      <c r="Y232" s="11">
        <f>SUM(C232:K232)-SUM(O232:V232)</f>
        <v>0</v>
      </c>
    </row>
    <row r="233" ht="17.1" customHeight="1" spans="1:25">
      <c r="A233" s="45"/>
      <c r="B233" s="47"/>
      <c r="C233" s="32"/>
      <c r="D233" s="32"/>
      <c r="E233" s="32"/>
      <c r="F233" s="32"/>
      <c r="G233" s="51"/>
      <c r="H233" s="51"/>
      <c r="I233" s="32" t="s">
        <v>2320</v>
      </c>
      <c r="J233" s="32"/>
      <c r="K233" s="75"/>
      <c r="L233" s="51"/>
      <c r="M233" s="57">
        <v>2166001</v>
      </c>
      <c r="N233" s="45" t="s">
        <v>2321</v>
      </c>
      <c r="O233" s="28">
        <v>0</v>
      </c>
      <c r="P233" s="48">
        <v>0</v>
      </c>
      <c r="Q233" s="48">
        <v>0</v>
      </c>
      <c r="R233" s="60">
        <v>0</v>
      </c>
      <c r="S233" s="48">
        <v>0</v>
      </c>
      <c r="T233" s="48">
        <v>0</v>
      </c>
      <c r="U233" s="48">
        <v>0</v>
      </c>
      <c r="V233" s="28">
        <v>0</v>
      </c>
      <c r="W233" s="45"/>
      <c r="X233" s="47"/>
      <c r="Y233" s="32"/>
    </row>
    <row r="234" ht="17.1" customHeight="1" spans="1:25">
      <c r="A234" s="45"/>
      <c r="B234" s="47"/>
      <c r="C234" s="32"/>
      <c r="D234" s="32"/>
      <c r="E234" s="32"/>
      <c r="F234" s="32"/>
      <c r="G234" s="51"/>
      <c r="H234" s="51"/>
      <c r="I234" s="32"/>
      <c r="J234" s="32"/>
      <c r="K234" s="75"/>
      <c r="L234" s="51"/>
      <c r="M234" s="57">
        <v>2166002</v>
      </c>
      <c r="N234" s="45" t="s">
        <v>2322</v>
      </c>
      <c r="O234" s="28">
        <v>0</v>
      </c>
      <c r="P234" s="48">
        <v>0</v>
      </c>
      <c r="Q234" s="48">
        <v>0</v>
      </c>
      <c r="R234" s="60">
        <v>0</v>
      </c>
      <c r="S234" s="48">
        <v>0</v>
      </c>
      <c r="T234" s="48">
        <v>0</v>
      </c>
      <c r="U234" s="48">
        <v>0</v>
      </c>
      <c r="V234" s="28">
        <v>0</v>
      </c>
      <c r="W234" s="45"/>
      <c r="X234" s="47"/>
      <c r="Y234" s="32"/>
    </row>
    <row r="235" ht="17.1" customHeight="1" spans="1:25">
      <c r="A235" s="45"/>
      <c r="B235" s="47"/>
      <c r="C235" s="32"/>
      <c r="D235" s="32"/>
      <c r="E235" s="32"/>
      <c r="F235" s="32"/>
      <c r="G235" s="51"/>
      <c r="H235" s="51"/>
      <c r="I235" s="32"/>
      <c r="J235" s="32"/>
      <c r="K235" s="75"/>
      <c r="L235" s="51"/>
      <c r="M235" s="57">
        <v>2166003</v>
      </c>
      <c r="N235" s="45" t="s">
        <v>2323</v>
      </c>
      <c r="O235" s="28">
        <v>0</v>
      </c>
      <c r="P235" s="48">
        <v>0</v>
      </c>
      <c r="Q235" s="48">
        <v>0</v>
      </c>
      <c r="R235" s="60">
        <v>0</v>
      </c>
      <c r="S235" s="48">
        <v>0</v>
      </c>
      <c r="T235" s="48">
        <v>0</v>
      </c>
      <c r="U235" s="48">
        <v>0</v>
      </c>
      <c r="V235" s="28">
        <v>0</v>
      </c>
      <c r="W235" s="45"/>
      <c r="X235" s="47"/>
      <c r="Y235" s="32"/>
    </row>
    <row r="236" ht="17.1" customHeight="1" spans="1:25">
      <c r="A236" s="45"/>
      <c r="B236" s="47"/>
      <c r="C236" s="32"/>
      <c r="D236" s="32"/>
      <c r="E236" s="32"/>
      <c r="F236" s="32"/>
      <c r="G236" s="51"/>
      <c r="H236" s="51"/>
      <c r="I236" s="32"/>
      <c r="J236" s="32"/>
      <c r="K236" s="75"/>
      <c r="L236" s="51"/>
      <c r="M236" s="57">
        <v>2166004</v>
      </c>
      <c r="N236" s="45" t="s">
        <v>2324</v>
      </c>
      <c r="O236" s="28">
        <v>0</v>
      </c>
      <c r="P236" s="48">
        <v>0</v>
      </c>
      <c r="Q236" s="48">
        <v>0</v>
      </c>
      <c r="R236" s="60">
        <v>0</v>
      </c>
      <c r="S236" s="48">
        <v>0</v>
      </c>
      <c r="T236" s="48">
        <v>0</v>
      </c>
      <c r="U236" s="48">
        <v>0</v>
      </c>
      <c r="V236" s="28">
        <v>0</v>
      </c>
      <c r="W236" s="45"/>
      <c r="X236" s="47"/>
      <c r="Y236" s="32"/>
    </row>
    <row r="237" ht="17.1" customHeight="1" spans="1:25">
      <c r="A237" s="45"/>
      <c r="B237" s="47"/>
      <c r="C237" s="32"/>
      <c r="D237" s="32"/>
      <c r="E237" s="32"/>
      <c r="F237" s="32"/>
      <c r="G237" s="51"/>
      <c r="H237" s="51"/>
      <c r="I237" s="32"/>
      <c r="J237" s="32"/>
      <c r="K237" s="75"/>
      <c r="L237" s="51"/>
      <c r="M237" s="57">
        <v>2166099</v>
      </c>
      <c r="N237" s="45" t="s">
        <v>2325</v>
      </c>
      <c r="O237" s="60">
        <v>0</v>
      </c>
      <c r="P237" s="48">
        <v>0</v>
      </c>
      <c r="Q237" s="48">
        <v>0</v>
      </c>
      <c r="R237" s="60">
        <v>0</v>
      </c>
      <c r="S237" s="48">
        <v>0</v>
      </c>
      <c r="T237" s="48">
        <v>0</v>
      </c>
      <c r="U237" s="48">
        <v>0</v>
      </c>
      <c r="V237" s="60">
        <v>0</v>
      </c>
      <c r="W237" s="45"/>
      <c r="X237" s="47"/>
      <c r="Y237" s="32"/>
    </row>
    <row r="238" ht="17.1" customHeight="1" spans="1:25">
      <c r="A238" s="45">
        <v>1030153</v>
      </c>
      <c r="B238" s="47" t="s">
        <v>2326</v>
      </c>
      <c r="C238" s="28">
        <v>0</v>
      </c>
      <c r="D238" s="29">
        <v>0</v>
      </c>
      <c r="E238" s="26">
        <v>0</v>
      </c>
      <c r="F238" s="48">
        <v>0</v>
      </c>
      <c r="G238" s="28">
        <v>0</v>
      </c>
      <c r="H238" s="26">
        <v>0</v>
      </c>
      <c r="I238" s="26">
        <v>0</v>
      </c>
      <c r="J238" s="48">
        <v>0</v>
      </c>
      <c r="K238" s="56">
        <v>0</v>
      </c>
      <c r="L238" s="28">
        <v>0</v>
      </c>
      <c r="M238" s="57">
        <v>2170402</v>
      </c>
      <c r="N238" s="47" t="s">
        <v>2327</v>
      </c>
      <c r="O238" s="28">
        <v>0</v>
      </c>
      <c r="P238" s="48">
        <v>0</v>
      </c>
      <c r="Q238" s="48">
        <v>0</v>
      </c>
      <c r="R238" s="60">
        <v>0</v>
      </c>
      <c r="S238" s="48">
        <v>0</v>
      </c>
      <c r="T238" s="48">
        <v>0</v>
      </c>
      <c r="U238" s="48">
        <v>0</v>
      </c>
      <c r="V238" s="28">
        <v>0</v>
      </c>
      <c r="W238" s="45">
        <v>1030153</v>
      </c>
      <c r="X238" s="47" t="s">
        <v>2328</v>
      </c>
      <c r="Y238" s="11">
        <f>SUM(C238:K238)-SUM(O238:V238)</f>
        <v>0</v>
      </c>
    </row>
    <row r="239" ht="17.1" customHeight="1" spans="1:25">
      <c r="A239" s="45">
        <v>1030154</v>
      </c>
      <c r="B239" s="47" t="s">
        <v>2329</v>
      </c>
      <c r="C239" s="28">
        <v>0</v>
      </c>
      <c r="D239" s="29">
        <v>0</v>
      </c>
      <c r="E239" s="26">
        <v>0</v>
      </c>
      <c r="F239" s="48">
        <v>0</v>
      </c>
      <c r="G239" s="28">
        <v>0</v>
      </c>
      <c r="H239" s="26">
        <v>0</v>
      </c>
      <c r="I239" s="26">
        <v>0</v>
      </c>
      <c r="J239" s="48">
        <v>0</v>
      </c>
      <c r="K239" s="56">
        <v>0</v>
      </c>
      <c r="L239" s="28">
        <v>0</v>
      </c>
      <c r="M239" s="57">
        <v>2170403</v>
      </c>
      <c r="N239" s="47" t="s">
        <v>2330</v>
      </c>
      <c r="O239" s="28">
        <v>0</v>
      </c>
      <c r="P239" s="48">
        <v>0</v>
      </c>
      <c r="Q239" s="48">
        <v>0</v>
      </c>
      <c r="R239" s="60">
        <v>0</v>
      </c>
      <c r="S239" s="48">
        <v>0</v>
      </c>
      <c r="T239" s="48">
        <v>0</v>
      </c>
      <c r="U239" s="48">
        <v>0</v>
      </c>
      <c r="V239" s="28">
        <v>0</v>
      </c>
      <c r="W239" s="45">
        <v>1030154</v>
      </c>
      <c r="X239" s="47" t="s">
        <v>2331</v>
      </c>
      <c r="Y239" s="11">
        <f>SUM(C239:K239)-SUM(O239:V239)</f>
        <v>0</v>
      </c>
    </row>
    <row r="240" ht="17.1" customHeight="1" spans="1:25">
      <c r="A240" s="45">
        <v>1039910</v>
      </c>
      <c r="B240" s="47" t="s">
        <v>2332</v>
      </c>
      <c r="C240" s="11">
        <f t="shared" ref="C240:L240" si="58">SUM(C241:C247)</f>
        <v>0</v>
      </c>
      <c r="D240" s="11">
        <f t="shared" si="58"/>
        <v>0</v>
      </c>
      <c r="E240" s="11">
        <f t="shared" si="58"/>
        <v>0</v>
      </c>
      <c r="F240" s="53">
        <f t="shared" si="58"/>
        <v>0</v>
      </c>
      <c r="G240" s="11">
        <f t="shared" si="58"/>
        <v>0</v>
      </c>
      <c r="H240" s="11">
        <f t="shared" si="58"/>
        <v>0</v>
      </c>
      <c r="I240" s="11">
        <f t="shared" si="58"/>
        <v>0</v>
      </c>
      <c r="J240" s="53">
        <f t="shared" si="58"/>
        <v>0</v>
      </c>
      <c r="K240" s="12">
        <f t="shared" si="58"/>
        <v>0</v>
      </c>
      <c r="L240" s="12">
        <f t="shared" si="58"/>
        <v>0</v>
      </c>
      <c r="M240" s="57">
        <v>22908</v>
      </c>
      <c r="N240" s="47" t="s">
        <v>2333</v>
      </c>
      <c r="O240" s="11">
        <f t="shared" ref="O240:V240" si="59">SUM(O241:O248)</f>
        <v>0</v>
      </c>
      <c r="P240" s="53">
        <f t="shared" si="59"/>
        <v>0</v>
      </c>
      <c r="Q240" s="53">
        <f t="shared" si="59"/>
        <v>0</v>
      </c>
      <c r="R240" s="11">
        <f t="shared" si="59"/>
        <v>0</v>
      </c>
      <c r="S240" s="11">
        <f t="shared" si="59"/>
        <v>0</v>
      </c>
      <c r="T240" s="53">
        <f t="shared" si="59"/>
        <v>0</v>
      </c>
      <c r="U240" s="53">
        <f t="shared" si="59"/>
        <v>0</v>
      </c>
      <c r="V240" s="11">
        <f t="shared" si="59"/>
        <v>0</v>
      </c>
      <c r="W240" s="45">
        <v>1039910</v>
      </c>
      <c r="X240" s="47" t="s">
        <v>2332</v>
      </c>
      <c r="Y240" s="11">
        <f>SUM(C240:K240)-SUM(O240:V240)</f>
        <v>0</v>
      </c>
    </row>
    <row r="241" ht="17.1" customHeight="1" spans="1:25">
      <c r="A241" s="45">
        <v>103991001</v>
      </c>
      <c r="B241" s="45" t="s">
        <v>2334</v>
      </c>
      <c r="C241" s="28">
        <v>0</v>
      </c>
      <c r="D241" s="28">
        <v>0</v>
      </c>
      <c r="E241" s="26">
        <v>0</v>
      </c>
      <c r="F241" s="48">
        <v>0</v>
      </c>
      <c r="G241" s="30">
        <v>0</v>
      </c>
      <c r="H241" s="26">
        <v>0</v>
      </c>
      <c r="I241" s="26">
        <v>0</v>
      </c>
      <c r="J241" s="48">
        <v>0</v>
      </c>
      <c r="K241" s="56">
        <v>0</v>
      </c>
      <c r="L241" s="28">
        <v>0</v>
      </c>
      <c r="M241" s="57">
        <v>2290802</v>
      </c>
      <c r="N241" s="45" t="s">
        <v>2335</v>
      </c>
      <c r="O241" s="28">
        <v>0</v>
      </c>
      <c r="P241" s="48">
        <v>0</v>
      </c>
      <c r="Q241" s="48">
        <v>0</v>
      </c>
      <c r="R241" s="60">
        <v>0</v>
      </c>
      <c r="S241" s="48">
        <v>0</v>
      </c>
      <c r="T241" s="48">
        <v>0</v>
      </c>
      <c r="U241" s="48">
        <v>0</v>
      </c>
      <c r="V241" s="28">
        <v>0</v>
      </c>
      <c r="W241" s="45">
        <v>103991001</v>
      </c>
      <c r="X241" s="45" t="s">
        <v>2334</v>
      </c>
      <c r="Y241" s="28">
        <v>0</v>
      </c>
    </row>
    <row r="242" ht="17.1" customHeight="1" spans="1:25">
      <c r="A242" s="45">
        <v>103991002</v>
      </c>
      <c r="B242" s="45" t="s">
        <v>2336</v>
      </c>
      <c r="C242" s="28">
        <v>0</v>
      </c>
      <c r="D242" s="28">
        <v>0</v>
      </c>
      <c r="E242" s="26">
        <v>0</v>
      </c>
      <c r="F242" s="71">
        <v>0</v>
      </c>
      <c r="G242" s="28">
        <v>0</v>
      </c>
      <c r="H242" s="72">
        <v>0</v>
      </c>
      <c r="I242" s="26">
        <v>0</v>
      </c>
      <c r="J242" s="48">
        <v>0</v>
      </c>
      <c r="K242" s="56">
        <v>0</v>
      </c>
      <c r="L242" s="28">
        <v>0</v>
      </c>
      <c r="M242" s="57">
        <v>2290803</v>
      </c>
      <c r="N242" s="45" t="s">
        <v>2337</v>
      </c>
      <c r="O242" s="28">
        <v>0</v>
      </c>
      <c r="P242" s="48">
        <v>0</v>
      </c>
      <c r="Q242" s="48">
        <v>0</v>
      </c>
      <c r="R242" s="60">
        <v>0</v>
      </c>
      <c r="S242" s="48">
        <v>0</v>
      </c>
      <c r="T242" s="48">
        <v>0</v>
      </c>
      <c r="U242" s="48">
        <v>0</v>
      </c>
      <c r="V242" s="28">
        <v>0</v>
      </c>
      <c r="W242" s="45">
        <v>103991002</v>
      </c>
      <c r="X242" s="45" t="s">
        <v>2336</v>
      </c>
      <c r="Y242" s="28">
        <v>0</v>
      </c>
    </row>
    <row r="243" ht="17.1" customHeight="1" spans="1:25">
      <c r="A243" s="45">
        <v>103991003</v>
      </c>
      <c r="B243" s="45" t="s">
        <v>2338</v>
      </c>
      <c r="C243" s="28">
        <v>0</v>
      </c>
      <c r="D243" s="28">
        <v>0</v>
      </c>
      <c r="E243" s="26">
        <v>0</v>
      </c>
      <c r="F243" s="48">
        <v>0</v>
      </c>
      <c r="G243" s="49">
        <v>0</v>
      </c>
      <c r="H243" s="26">
        <v>0</v>
      </c>
      <c r="I243" s="26">
        <v>0</v>
      </c>
      <c r="J243" s="48">
        <v>0</v>
      </c>
      <c r="K243" s="56">
        <v>0</v>
      </c>
      <c r="L243" s="28">
        <v>0</v>
      </c>
      <c r="M243" s="57">
        <v>2290804</v>
      </c>
      <c r="N243" s="45" t="s">
        <v>2339</v>
      </c>
      <c r="O243" s="28">
        <v>0</v>
      </c>
      <c r="P243" s="48">
        <v>0</v>
      </c>
      <c r="Q243" s="48">
        <v>0</v>
      </c>
      <c r="R243" s="60">
        <v>0</v>
      </c>
      <c r="S243" s="48">
        <v>0</v>
      </c>
      <c r="T243" s="48">
        <v>0</v>
      </c>
      <c r="U243" s="48">
        <v>0</v>
      </c>
      <c r="V243" s="28">
        <v>0</v>
      </c>
      <c r="W243" s="45">
        <v>103991003</v>
      </c>
      <c r="X243" s="45" t="s">
        <v>2338</v>
      </c>
      <c r="Y243" s="28">
        <v>0</v>
      </c>
    </row>
    <row r="244" ht="17.1" customHeight="1" spans="1:25">
      <c r="A244" s="45">
        <v>103991004</v>
      </c>
      <c r="B244" s="45" t="s">
        <v>2340</v>
      </c>
      <c r="C244" s="28">
        <v>0</v>
      </c>
      <c r="D244" s="28">
        <v>0</v>
      </c>
      <c r="E244" s="26">
        <v>0</v>
      </c>
      <c r="F244" s="48">
        <v>0</v>
      </c>
      <c r="G244" s="28">
        <v>0</v>
      </c>
      <c r="H244" s="26">
        <v>0</v>
      </c>
      <c r="I244" s="26">
        <v>0</v>
      </c>
      <c r="J244" s="48">
        <v>0</v>
      </c>
      <c r="K244" s="56">
        <v>0</v>
      </c>
      <c r="L244" s="28">
        <v>0</v>
      </c>
      <c r="M244" s="57">
        <v>2290805</v>
      </c>
      <c r="N244" s="45" t="s">
        <v>2341</v>
      </c>
      <c r="O244" s="28">
        <v>0</v>
      </c>
      <c r="P244" s="48">
        <v>0</v>
      </c>
      <c r="Q244" s="48">
        <v>0</v>
      </c>
      <c r="R244" s="60">
        <v>0</v>
      </c>
      <c r="S244" s="48">
        <v>0</v>
      </c>
      <c r="T244" s="48">
        <v>0</v>
      </c>
      <c r="U244" s="48">
        <v>0</v>
      </c>
      <c r="V244" s="28">
        <v>0</v>
      </c>
      <c r="W244" s="45">
        <v>103991004</v>
      </c>
      <c r="X244" s="45" t="s">
        <v>2340</v>
      </c>
      <c r="Y244" s="28">
        <v>0</v>
      </c>
    </row>
    <row r="245" ht="17.1" customHeight="1" spans="1:25">
      <c r="A245" s="45">
        <v>103991005</v>
      </c>
      <c r="B245" s="45" t="s">
        <v>2342</v>
      </c>
      <c r="C245" s="28">
        <v>0</v>
      </c>
      <c r="D245" s="28">
        <v>0</v>
      </c>
      <c r="E245" s="26">
        <v>0</v>
      </c>
      <c r="F245" s="48">
        <v>0</v>
      </c>
      <c r="G245" s="28">
        <v>0</v>
      </c>
      <c r="H245" s="26">
        <v>0</v>
      </c>
      <c r="I245" s="26">
        <v>0</v>
      </c>
      <c r="J245" s="48">
        <v>0</v>
      </c>
      <c r="K245" s="56">
        <v>0</v>
      </c>
      <c r="L245" s="28">
        <v>0</v>
      </c>
      <c r="M245" s="57">
        <v>2290806</v>
      </c>
      <c r="N245" s="45" t="s">
        <v>2343</v>
      </c>
      <c r="O245" s="28">
        <v>0</v>
      </c>
      <c r="P245" s="48">
        <v>0</v>
      </c>
      <c r="Q245" s="48">
        <v>0</v>
      </c>
      <c r="R245" s="60">
        <v>0</v>
      </c>
      <c r="S245" s="48">
        <v>0</v>
      </c>
      <c r="T245" s="48">
        <v>0</v>
      </c>
      <c r="U245" s="48">
        <v>0</v>
      </c>
      <c r="V245" s="28">
        <v>0</v>
      </c>
      <c r="W245" s="45">
        <v>103991005</v>
      </c>
      <c r="X245" s="45" t="s">
        <v>2342</v>
      </c>
      <c r="Y245" s="28">
        <v>0</v>
      </c>
    </row>
    <row r="246" ht="17.1" customHeight="1" spans="1:25">
      <c r="A246" s="45">
        <v>103991006</v>
      </c>
      <c r="B246" s="45" t="s">
        <v>2344</v>
      </c>
      <c r="C246" s="28">
        <v>0</v>
      </c>
      <c r="D246" s="28">
        <v>0</v>
      </c>
      <c r="E246" s="26">
        <v>0</v>
      </c>
      <c r="F246" s="48">
        <v>0</v>
      </c>
      <c r="G246" s="28">
        <v>0</v>
      </c>
      <c r="H246" s="26">
        <v>0</v>
      </c>
      <c r="I246" s="26">
        <v>0</v>
      </c>
      <c r="J246" s="48">
        <v>0</v>
      </c>
      <c r="K246" s="56">
        <v>0</v>
      </c>
      <c r="L246" s="28">
        <v>0</v>
      </c>
      <c r="M246" s="57">
        <v>2290807</v>
      </c>
      <c r="N246" s="45" t="s">
        <v>2345</v>
      </c>
      <c r="O246" s="28">
        <v>0</v>
      </c>
      <c r="P246" s="48">
        <v>0</v>
      </c>
      <c r="Q246" s="48">
        <v>0</v>
      </c>
      <c r="R246" s="60">
        <v>0</v>
      </c>
      <c r="S246" s="48">
        <v>0</v>
      </c>
      <c r="T246" s="48">
        <v>0</v>
      </c>
      <c r="U246" s="48">
        <v>0</v>
      </c>
      <c r="V246" s="28">
        <v>0</v>
      </c>
      <c r="W246" s="45">
        <v>103991006</v>
      </c>
      <c r="X246" s="45" t="s">
        <v>2344</v>
      </c>
      <c r="Y246" s="28">
        <v>0</v>
      </c>
    </row>
    <row r="247" ht="17.1" customHeight="1" spans="1:25">
      <c r="A247" s="45">
        <v>103991007</v>
      </c>
      <c r="B247" s="45" t="s">
        <v>2346</v>
      </c>
      <c r="C247" s="28">
        <v>0</v>
      </c>
      <c r="D247" s="28">
        <v>0</v>
      </c>
      <c r="E247" s="26">
        <v>0</v>
      </c>
      <c r="F247" s="48">
        <v>0</v>
      </c>
      <c r="G247" s="28">
        <v>0</v>
      </c>
      <c r="H247" s="26">
        <v>0</v>
      </c>
      <c r="I247" s="26">
        <v>0</v>
      </c>
      <c r="J247" s="48">
        <v>0</v>
      </c>
      <c r="K247" s="56">
        <v>0</v>
      </c>
      <c r="L247" s="28">
        <v>0</v>
      </c>
      <c r="M247" s="57">
        <v>2290808</v>
      </c>
      <c r="N247" s="45" t="s">
        <v>2347</v>
      </c>
      <c r="O247" s="28">
        <v>0</v>
      </c>
      <c r="P247" s="48">
        <v>0</v>
      </c>
      <c r="Q247" s="48">
        <v>0</v>
      </c>
      <c r="R247" s="60">
        <v>0</v>
      </c>
      <c r="S247" s="48">
        <v>0</v>
      </c>
      <c r="T247" s="48">
        <v>0</v>
      </c>
      <c r="U247" s="48">
        <v>0</v>
      </c>
      <c r="V247" s="28">
        <v>0</v>
      </c>
      <c r="W247" s="45">
        <v>103991007</v>
      </c>
      <c r="X247" s="45" t="s">
        <v>2348</v>
      </c>
      <c r="Y247" s="28">
        <v>0</v>
      </c>
    </row>
    <row r="248" ht="17.1" customHeight="1" spans="1:25">
      <c r="A248" s="45"/>
      <c r="B248" s="45"/>
      <c r="C248" s="32"/>
      <c r="D248" s="32"/>
      <c r="E248" s="32"/>
      <c r="F248" s="32"/>
      <c r="G248" s="51"/>
      <c r="H248" s="51"/>
      <c r="I248" s="32"/>
      <c r="J248" s="32"/>
      <c r="K248" s="75"/>
      <c r="L248" s="51"/>
      <c r="M248" s="57">
        <v>2290899</v>
      </c>
      <c r="N248" s="45" t="s">
        <v>2349</v>
      </c>
      <c r="O248" s="60">
        <v>0</v>
      </c>
      <c r="P248" s="48">
        <v>0</v>
      </c>
      <c r="Q248" s="48">
        <v>0</v>
      </c>
      <c r="R248" s="60">
        <v>0</v>
      </c>
      <c r="S248" s="48">
        <v>0</v>
      </c>
      <c r="T248" s="48">
        <v>0</v>
      </c>
      <c r="U248" s="48">
        <v>0</v>
      </c>
      <c r="V248" s="60">
        <v>0</v>
      </c>
      <c r="W248" s="45"/>
      <c r="X248" s="45"/>
      <c r="Y248" s="66"/>
    </row>
    <row r="249" ht="17.1" customHeight="1" spans="1:25">
      <c r="A249" s="45">
        <v>1030155</v>
      </c>
      <c r="B249" s="47" t="s">
        <v>2350</v>
      </c>
      <c r="C249" s="11">
        <f t="shared" ref="C249:L249" si="60">SUM(C250:C251)</f>
        <v>0</v>
      </c>
      <c r="D249" s="11">
        <f t="shared" si="60"/>
        <v>0</v>
      </c>
      <c r="E249" s="11">
        <f t="shared" si="60"/>
        <v>75</v>
      </c>
      <c r="F249" s="53">
        <f t="shared" si="60"/>
        <v>0</v>
      </c>
      <c r="G249" s="11">
        <f t="shared" si="60"/>
        <v>0</v>
      </c>
      <c r="H249" s="11">
        <f t="shared" si="60"/>
        <v>0</v>
      </c>
      <c r="I249" s="11">
        <f t="shared" si="60"/>
        <v>0</v>
      </c>
      <c r="J249" s="53">
        <f t="shared" si="60"/>
        <v>0</v>
      </c>
      <c r="K249" s="11">
        <f t="shared" si="60"/>
        <v>0</v>
      </c>
      <c r="L249" s="76">
        <f t="shared" si="60"/>
        <v>0</v>
      </c>
      <c r="M249" s="55"/>
      <c r="N249" s="47" t="s">
        <v>2351</v>
      </c>
      <c r="O249" s="11">
        <f t="shared" ref="O249:V249" si="61">SUM(O250,O262,O263)</f>
        <v>75</v>
      </c>
      <c r="P249" s="53">
        <f t="shared" si="61"/>
        <v>0</v>
      </c>
      <c r="Q249" s="53">
        <f t="shared" si="61"/>
        <v>0</v>
      </c>
      <c r="R249" s="11">
        <f t="shared" si="61"/>
        <v>0</v>
      </c>
      <c r="S249" s="11">
        <f t="shared" si="61"/>
        <v>0</v>
      </c>
      <c r="T249" s="53">
        <f t="shared" si="61"/>
        <v>0</v>
      </c>
      <c r="U249" s="53">
        <f t="shared" si="61"/>
        <v>0</v>
      </c>
      <c r="V249" s="11">
        <f t="shared" si="61"/>
        <v>0</v>
      </c>
      <c r="W249" s="45">
        <v>1030155</v>
      </c>
      <c r="X249" s="47" t="s">
        <v>2352</v>
      </c>
      <c r="Y249" s="11">
        <f>SUM(C249:K249)-SUM(O249:V249)</f>
        <v>0</v>
      </c>
    </row>
    <row r="250" ht="17.1" customHeight="1" spans="1:25">
      <c r="A250" s="45">
        <v>103015501</v>
      </c>
      <c r="B250" s="45" t="s">
        <v>2353</v>
      </c>
      <c r="C250" s="28">
        <v>0</v>
      </c>
      <c r="D250" s="29">
        <v>0</v>
      </c>
      <c r="E250" s="73">
        <v>0</v>
      </c>
      <c r="F250" s="48">
        <v>0</v>
      </c>
      <c r="G250" s="28">
        <v>0</v>
      </c>
      <c r="H250" s="26">
        <v>0</v>
      </c>
      <c r="I250" s="26">
        <v>0</v>
      </c>
      <c r="J250" s="48">
        <v>0</v>
      </c>
      <c r="K250" s="28">
        <v>0</v>
      </c>
      <c r="L250" s="28">
        <v>0</v>
      </c>
      <c r="M250" s="55">
        <v>22960</v>
      </c>
      <c r="N250" s="77" t="s">
        <v>2354</v>
      </c>
      <c r="O250" s="53">
        <f t="shared" ref="O250:V250" si="62">SUM(O251:O261)</f>
        <v>75</v>
      </c>
      <c r="P250" s="53">
        <f t="shared" si="62"/>
        <v>0</v>
      </c>
      <c r="Q250" s="53">
        <f t="shared" si="62"/>
        <v>0</v>
      </c>
      <c r="R250" s="53">
        <f t="shared" si="62"/>
        <v>0</v>
      </c>
      <c r="S250" s="53">
        <f t="shared" si="62"/>
        <v>0</v>
      </c>
      <c r="T250" s="53">
        <f t="shared" si="62"/>
        <v>0</v>
      </c>
      <c r="U250" s="53">
        <f t="shared" si="62"/>
        <v>0</v>
      </c>
      <c r="V250" s="53">
        <f t="shared" si="62"/>
        <v>0</v>
      </c>
      <c r="W250" s="45">
        <v>103015501</v>
      </c>
      <c r="X250" s="45" t="s">
        <v>2355</v>
      </c>
      <c r="Y250" s="28">
        <v>0</v>
      </c>
    </row>
    <row r="251" ht="17.1" customHeight="1" spans="1:25">
      <c r="A251" s="45">
        <v>103015502</v>
      </c>
      <c r="B251" s="45" t="s">
        <v>2356</v>
      </c>
      <c r="C251" s="28">
        <v>0</v>
      </c>
      <c r="D251" s="74">
        <v>0</v>
      </c>
      <c r="E251" s="26">
        <v>75</v>
      </c>
      <c r="F251" s="59">
        <v>0</v>
      </c>
      <c r="G251" s="28">
        <v>0</v>
      </c>
      <c r="H251" s="26">
        <v>0</v>
      </c>
      <c r="I251" s="26">
        <v>0</v>
      </c>
      <c r="J251" s="48">
        <v>0</v>
      </c>
      <c r="K251" s="28">
        <v>0</v>
      </c>
      <c r="L251" s="28">
        <v>0</v>
      </c>
      <c r="M251" s="55">
        <v>2296001</v>
      </c>
      <c r="N251" s="78" t="s">
        <v>2357</v>
      </c>
      <c r="O251" s="28">
        <v>0</v>
      </c>
      <c r="P251" s="48">
        <v>0</v>
      </c>
      <c r="Q251" s="48">
        <v>0</v>
      </c>
      <c r="R251" s="60">
        <v>0</v>
      </c>
      <c r="S251" s="48">
        <v>0</v>
      </c>
      <c r="T251" s="48">
        <v>0</v>
      </c>
      <c r="U251" s="48">
        <v>0</v>
      </c>
      <c r="V251" s="28">
        <v>0</v>
      </c>
      <c r="W251" s="45">
        <v>103015502</v>
      </c>
      <c r="X251" s="45" t="s">
        <v>2358</v>
      </c>
      <c r="Y251" s="28">
        <v>0</v>
      </c>
    </row>
    <row r="252" ht="17.1" customHeight="1" spans="1:25">
      <c r="A252" s="45"/>
      <c r="B252" s="45"/>
      <c r="C252" s="32"/>
      <c r="D252" s="32"/>
      <c r="E252" s="31"/>
      <c r="F252" s="32"/>
      <c r="G252" s="51"/>
      <c r="H252" s="51"/>
      <c r="I252" s="32"/>
      <c r="J252" s="32"/>
      <c r="K252" s="32"/>
      <c r="L252" s="51"/>
      <c r="M252" s="55">
        <v>2296002</v>
      </c>
      <c r="N252" s="78" t="s">
        <v>2359</v>
      </c>
      <c r="O252" s="28">
        <v>59</v>
      </c>
      <c r="P252" s="48">
        <v>0</v>
      </c>
      <c r="Q252" s="48">
        <v>0</v>
      </c>
      <c r="R252" s="60">
        <v>0</v>
      </c>
      <c r="S252" s="48">
        <v>0</v>
      </c>
      <c r="T252" s="48">
        <v>0</v>
      </c>
      <c r="U252" s="48">
        <v>0</v>
      </c>
      <c r="V252" s="28">
        <v>0</v>
      </c>
      <c r="W252" s="45"/>
      <c r="X252" s="45"/>
      <c r="Y252" s="32"/>
    </row>
    <row r="253" ht="17.1" customHeight="1" spans="1:25">
      <c r="A253" s="45"/>
      <c r="B253" s="45"/>
      <c r="C253" s="32"/>
      <c r="D253" s="32"/>
      <c r="E253" s="32"/>
      <c r="F253" s="32"/>
      <c r="G253" s="51"/>
      <c r="H253" s="51"/>
      <c r="I253" s="32"/>
      <c r="J253" s="32"/>
      <c r="K253" s="32"/>
      <c r="L253" s="51"/>
      <c r="M253" s="55">
        <v>2296003</v>
      </c>
      <c r="N253" s="78" t="s">
        <v>2360</v>
      </c>
      <c r="O253" s="28">
        <v>15</v>
      </c>
      <c r="P253" s="48">
        <v>0</v>
      </c>
      <c r="Q253" s="48">
        <v>0</v>
      </c>
      <c r="R253" s="60">
        <v>0</v>
      </c>
      <c r="S253" s="48">
        <v>0</v>
      </c>
      <c r="T253" s="48">
        <v>0</v>
      </c>
      <c r="U253" s="48">
        <v>0</v>
      </c>
      <c r="V253" s="28">
        <v>0</v>
      </c>
      <c r="W253" s="45"/>
      <c r="X253" s="45"/>
      <c r="Y253" s="32"/>
    </row>
    <row r="254" ht="17.1" customHeight="1" spans="1:25">
      <c r="A254" s="45"/>
      <c r="B254" s="45"/>
      <c r="C254" s="32"/>
      <c r="D254" s="32"/>
      <c r="E254" s="32"/>
      <c r="F254" s="32"/>
      <c r="G254" s="51"/>
      <c r="H254" s="51"/>
      <c r="I254" s="32"/>
      <c r="J254" s="32"/>
      <c r="K254" s="32"/>
      <c r="L254" s="51"/>
      <c r="M254" s="55">
        <v>2296004</v>
      </c>
      <c r="N254" s="78" t="s">
        <v>2361</v>
      </c>
      <c r="O254" s="28">
        <v>1</v>
      </c>
      <c r="P254" s="48">
        <v>0</v>
      </c>
      <c r="Q254" s="48">
        <v>0</v>
      </c>
      <c r="R254" s="60">
        <v>0</v>
      </c>
      <c r="S254" s="48">
        <v>0</v>
      </c>
      <c r="T254" s="48">
        <v>0</v>
      </c>
      <c r="U254" s="48">
        <v>0</v>
      </c>
      <c r="V254" s="28">
        <v>0</v>
      </c>
      <c r="W254" s="45"/>
      <c r="X254" s="45"/>
      <c r="Y254" s="32"/>
    </row>
    <row r="255" ht="17.1" customHeight="1" spans="1:25">
      <c r="A255" s="45"/>
      <c r="B255" s="45"/>
      <c r="C255" s="32"/>
      <c r="D255" s="32"/>
      <c r="E255" s="32"/>
      <c r="F255" s="32"/>
      <c r="G255" s="51"/>
      <c r="H255" s="51"/>
      <c r="I255" s="32"/>
      <c r="J255" s="32"/>
      <c r="K255" s="32"/>
      <c r="L255" s="51"/>
      <c r="M255" s="55">
        <v>2296005</v>
      </c>
      <c r="N255" s="78" t="s">
        <v>2362</v>
      </c>
      <c r="O255" s="28">
        <v>0</v>
      </c>
      <c r="P255" s="48">
        <v>0</v>
      </c>
      <c r="Q255" s="48">
        <v>0</v>
      </c>
      <c r="R255" s="60">
        <v>0</v>
      </c>
      <c r="S255" s="48">
        <v>0</v>
      </c>
      <c r="T255" s="48">
        <v>0</v>
      </c>
      <c r="U255" s="48">
        <v>0</v>
      </c>
      <c r="V255" s="28">
        <v>0</v>
      </c>
      <c r="W255" s="45"/>
      <c r="X255" s="45"/>
      <c r="Y255" s="66"/>
    </row>
    <row r="256" ht="17.1" customHeight="1" spans="1:25">
      <c r="A256" s="45"/>
      <c r="B256" s="45"/>
      <c r="C256" s="32"/>
      <c r="D256" s="32"/>
      <c r="E256" s="32"/>
      <c r="F256" s="32"/>
      <c r="G256" s="51"/>
      <c r="H256" s="51"/>
      <c r="I256" s="32"/>
      <c r="J256" s="32"/>
      <c r="K256" s="32"/>
      <c r="L256" s="51"/>
      <c r="M256" s="55">
        <v>2296006</v>
      </c>
      <c r="N256" s="78" t="s">
        <v>2363</v>
      </c>
      <c r="O256" s="28">
        <v>0</v>
      </c>
      <c r="P256" s="48">
        <v>0</v>
      </c>
      <c r="Q256" s="48">
        <v>0</v>
      </c>
      <c r="R256" s="60">
        <v>0</v>
      </c>
      <c r="S256" s="48">
        <v>0</v>
      </c>
      <c r="T256" s="48">
        <v>0</v>
      </c>
      <c r="U256" s="48">
        <v>0</v>
      </c>
      <c r="V256" s="28">
        <v>0</v>
      </c>
      <c r="W256" s="45"/>
      <c r="X256" s="45"/>
      <c r="Y256" s="32"/>
    </row>
    <row r="257" ht="17.1" customHeight="1" spans="1:25">
      <c r="A257" s="45"/>
      <c r="B257" s="45"/>
      <c r="C257" s="32"/>
      <c r="D257" s="32"/>
      <c r="E257" s="32"/>
      <c r="F257" s="32"/>
      <c r="G257" s="51"/>
      <c r="H257" s="51"/>
      <c r="I257" s="32"/>
      <c r="J257" s="32"/>
      <c r="K257" s="32"/>
      <c r="L257" s="51"/>
      <c r="M257" s="55">
        <v>2296010</v>
      </c>
      <c r="N257" s="78" t="s">
        <v>2364</v>
      </c>
      <c r="O257" s="28">
        <v>0</v>
      </c>
      <c r="P257" s="48">
        <v>0</v>
      </c>
      <c r="Q257" s="48">
        <v>0</v>
      </c>
      <c r="R257" s="60">
        <v>0</v>
      </c>
      <c r="S257" s="48">
        <v>0</v>
      </c>
      <c r="T257" s="48">
        <v>0</v>
      </c>
      <c r="U257" s="48">
        <v>0</v>
      </c>
      <c r="V257" s="30">
        <v>0</v>
      </c>
      <c r="W257" s="45"/>
      <c r="X257" s="45"/>
      <c r="Y257" s="32"/>
    </row>
    <row r="258" ht="17.1" customHeight="1" spans="1:25">
      <c r="A258" s="45"/>
      <c r="B258" s="45"/>
      <c r="C258" s="32"/>
      <c r="D258" s="32"/>
      <c r="E258" s="32"/>
      <c r="F258" s="32"/>
      <c r="G258" s="51"/>
      <c r="H258" s="51"/>
      <c r="I258" s="32"/>
      <c r="J258" s="32"/>
      <c r="K258" s="32"/>
      <c r="L258" s="51"/>
      <c r="M258" s="55">
        <v>2296011</v>
      </c>
      <c r="N258" s="78" t="s">
        <v>2365</v>
      </c>
      <c r="O258" s="28">
        <v>0</v>
      </c>
      <c r="P258" s="48">
        <v>0</v>
      </c>
      <c r="Q258" s="48">
        <v>0</v>
      </c>
      <c r="R258" s="60">
        <v>0</v>
      </c>
      <c r="S258" s="48">
        <v>0</v>
      </c>
      <c r="T258" s="48">
        <v>0</v>
      </c>
      <c r="U258" s="71">
        <v>0</v>
      </c>
      <c r="V258" s="28">
        <v>0</v>
      </c>
      <c r="W258" s="79"/>
      <c r="X258" s="45"/>
      <c r="Y258" s="32"/>
    </row>
    <row r="259" ht="17.1" customHeight="1" spans="1:25">
      <c r="A259" s="45"/>
      <c r="B259" s="45"/>
      <c r="C259" s="32"/>
      <c r="D259" s="32"/>
      <c r="E259" s="32"/>
      <c r="F259" s="32"/>
      <c r="G259" s="51"/>
      <c r="H259" s="51"/>
      <c r="I259" s="32"/>
      <c r="J259" s="32"/>
      <c r="K259" s="32"/>
      <c r="L259" s="51"/>
      <c r="M259" s="55">
        <v>2296012</v>
      </c>
      <c r="N259" s="78" t="s">
        <v>2366</v>
      </c>
      <c r="O259" s="28">
        <v>0</v>
      </c>
      <c r="P259" s="48">
        <v>0</v>
      </c>
      <c r="Q259" s="48">
        <v>0</v>
      </c>
      <c r="R259" s="60">
        <v>0</v>
      </c>
      <c r="S259" s="48">
        <v>0</v>
      </c>
      <c r="T259" s="48">
        <v>0</v>
      </c>
      <c r="U259" s="48">
        <v>0</v>
      </c>
      <c r="V259" s="49">
        <v>0</v>
      </c>
      <c r="W259" s="45"/>
      <c r="X259" s="45"/>
      <c r="Y259" s="32"/>
    </row>
    <row r="260" ht="17.1" customHeight="1" spans="1:25">
      <c r="A260" s="45"/>
      <c r="B260" s="45"/>
      <c r="C260" s="32"/>
      <c r="D260" s="32"/>
      <c r="E260" s="32"/>
      <c r="F260" s="32"/>
      <c r="G260" s="51"/>
      <c r="H260" s="51"/>
      <c r="I260" s="32"/>
      <c r="J260" s="32"/>
      <c r="K260" s="32"/>
      <c r="L260" s="51"/>
      <c r="M260" s="55">
        <v>2296013</v>
      </c>
      <c r="N260" s="78" t="s">
        <v>2367</v>
      </c>
      <c r="O260" s="28">
        <v>0</v>
      </c>
      <c r="P260" s="48">
        <v>0</v>
      </c>
      <c r="Q260" s="48">
        <v>0</v>
      </c>
      <c r="R260" s="60">
        <v>0</v>
      </c>
      <c r="S260" s="48">
        <v>0</v>
      </c>
      <c r="T260" s="48">
        <v>0</v>
      </c>
      <c r="U260" s="48">
        <v>0</v>
      </c>
      <c r="V260" s="28">
        <v>0</v>
      </c>
      <c r="W260" s="45"/>
      <c r="X260" s="45"/>
      <c r="Y260" s="32"/>
    </row>
    <row r="261" ht="17.1" customHeight="1" spans="1:25">
      <c r="A261" s="45"/>
      <c r="B261" s="45"/>
      <c r="C261" s="32"/>
      <c r="D261" s="32"/>
      <c r="E261" s="32"/>
      <c r="F261" s="32"/>
      <c r="G261" s="51"/>
      <c r="H261" s="51"/>
      <c r="I261" s="32"/>
      <c r="J261" s="32"/>
      <c r="K261" s="32"/>
      <c r="L261" s="51"/>
      <c r="M261" s="55">
        <v>2296099</v>
      </c>
      <c r="N261" s="78" t="s">
        <v>2368</v>
      </c>
      <c r="O261" s="28">
        <v>0</v>
      </c>
      <c r="P261" s="48">
        <v>0</v>
      </c>
      <c r="Q261" s="48">
        <v>0</v>
      </c>
      <c r="R261" s="60">
        <v>0</v>
      </c>
      <c r="S261" s="48">
        <v>0</v>
      </c>
      <c r="T261" s="48">
        <v>0</v>
      </c>
      <c r="U261" s="48">
        <v>0</v>
      </c>
      <c r="V261" s="28">
        <v>0</v>
      </c>
      <c r="W261" s="45"/>
      <c r="X261" s="45"/>
      <c r="Y261" s="32"/>
    </row>
    <row r="262" ht="17.1" customHeight="1" spans="1:25">
      <c r="A262" s="45"/>
      <c r="B262" s="45"/>
      <c r="C262" s="32"/>
      <c r="D262" s="32"/>
      <c r="E262" s="32"/>
      <c r="F262" s="32"/>
      <c r="G262" s="51"/>
      <c r="H262" s="51"/>
      <c r="I262" s="32"/>
      <c r="J262" s="32"/>
      <c r="K262" s="32"/>
      <c r="L262" s="51"/>
      <c r="M262" s="55">
        <v>232020215</v>
      </c>
      <c r="N262" s="77" t="s">
        <v>2369</v>
      </c>
      <c r="O262" s="28">
        <v>0</v>
      </c>
      <c r="P262" s="48">
        <v>0</v>
      </c>
      <c r="Q262" s="48">
        <v>0</v>
      </c>
      <c r="R262" s="60">
        <v>0</v>
      </c>
      <c r="S262" s="48">
        <v>0</v>
      </c>
      <c r="T262" s="48">
        <v>0</v>
      </c>
      <c r="U262" s="48">
        <v>0</v>
      </c>
      <c r="V262" s="28">
        <v>0</v>
      </c>
      <c r="W262" s="45"/>
      <c r="X262" s="45"/>
      <c r="Y262" s="32"/>
    </row>
    <row r="263" ht="17.1" customHeight="1" spans="1:25">
      <c r="A263" s="45"/>
      <c r="B263" s="45"/>
      <c r="C263" s="32"/>
      <c r="D263" s="32"/>
      <c r="E263" s="32"/>
      <c r="F263" s="32"/>
      <c r="G263" s="51"/>
      <c r="H263" s="51"/>
      <c r="I263" s="32"/>
      <c r="J263" s="32"/>
      <c r="K263" s="32"/>
      <c r="L263" s="51"/>
      <c r="M263" s="55">
        <v>233020215</v>
      </c>
      <c r="N263" s="77" t="s">
        <v>2370</v>
      </c>
      <c r="O263" s="60">
        <v>0</v>
      </c>
      <c r="P263" s="48">
        <v>0</v>
      </c>
      <c r="Q263" s="48">
        <v>0</v>
      </c>
      <c r="R263" s="60">
        <v>0</v>
      </c>
      <c r="S263" s="48">
        <v>0</v>
      </c>
      <c r="T263" s="48">
        <v>0</v>
      </c>
      <c r="U263" s="48">
        <v>0</v>
      </c>
      <c r="V263" s="60">
        <v>0</v>
      </c>
      <c r="W263" s="45"/>
      <c r="X263" s="45"/>
      <c r="Y263" s="32"/>
    </row>
    <row r="264" ht="17.1" customHeight="1" spans="1:25">
      <c r="A264" s="45">
        <v>1030177</v>
      </c>
      <c r="B264" s="47" t="s">
        <v>2371</v>
      </c>
      <c r="C264" s="28">
        <v>0</v>
      </c>
      <c r="D264" s="29">
        <v>0</v>
      </c>
      <c r="E264" s="26">
        <v>0</v>
      </c>
      <c r="F264" s="48">
        <v>0</v>
      </c>
      <c r="G264" s="28">
        <v>0</v>
      </c>
      <c r="H264" s="26">
        <v>0</v>
      </c>
      <c r="I264" s="26">
        <v>0</v>
      </c>
      <c r="J264" s="48">
        <v>0</v>
      </c>
      <c r="K264" s="28">
        <v>0</v>
      </c>
      <c r="L264" s="61">
        <v>0</v>
      </c>
      <c r="M264" s="55">
        <v>22961</v>
      </c>
      <c r="N264" s="77" t="s">
        <v>2372</v>
      </c>
      <c r="O264" s="28">
        <v>0</v>
      </c>
      <c r="P264" s="48">
        <v>0</v>
      </c>
      <c r="Q264" s="48">
        <v>0</v>
      </c>
      <c r="R264" s="60">
        <v>0</v>
      </c>
      <c r="S264" s="48">
        <v>0</v>
      </c>
      <c r="T264" s="48">
        <v>0</v>
      </c>
      <c r="U264" s="48">
        <v>0</v>
      </c>
      <c r="V264" s="28">
        <v>0</v>
      </c>
      <c r="W264" s="45">
        <v>1030177</v>
      </c>
      <c r="X264" s="47" t="s">
        <v>2373</v>
      </c>
      <c r="Y264" s="11">
        <f>SUM(C264:K264)-SUM(O264:V264)</f>
        <v>0</v>
      </c>
    </row>
    <row r="265" ht="17.1" customHeight="1" spans="1:25">
      <c r="A265" s="45">
        <v>1030199</v>
      </c>
      <c r="B265" s="47" t="s">
        <v>2374</v>
      </c>
      <c r="C265" s="28">
        <v>0</v>
      </c>
      <c r="D265" s="29">
        <v>25</v>
      </c>
      <c r="E265" s="26">
        <v>0</v>
      </c>
      <c r="F265" s="48">
        <v>0</v>
      </c>
      <c r="G265" s="28">
        <v>0</v>
      </c>
      <c r="H265" s="26">
        <v>0</v>
      </c>
      <c r="I265" s="26">
        <v>0</v>
      </c>
      <c r="J265" s="48">
        <v>0</v>
      </c>
      <c r="K265" s="28">
        <v>0</v>
      </c>
      <c r="L265" s="28">
        <v>0</v>
      </c>
      <c r="M265" s="55"/>
      <c r="N265" s="77" t="s">
        <v>2375</v>
      </c>
      <c r="O265" s="11">
        <f t="shared" ref="O265:V265" si="63">SUM(O266:O268)</f>
        <v>0</v>
      </c>
      <c r="P265" s="53">
        <f t="shared" si="63"/>
        <v>0</v>
      </c>
      <c r="Q265" s="53">
        <f t="shared" si="63"/>
        <v>0</v>
      </c>
      <c r="R265" s="11">
        <f t="shared" si="63"/>
        <v>0</v>
      </c>
      <c r="S265" s="11">
        <f t="shared" si="63"/>
        <v>0</v>
      </c>
      <c r="T265" s="53">
        <f t="shared" si="63"/>
        <v>0</v>
      </c>
      <c r="U265" s="53">
        <f t="shared" si="63"/>
        <v>0</v>
      </c>
      <c r="V265" s="11">
        <f t="shared" si="63"/>
        <v>25</v>
      </c>
      <c r="W265" s="45">
        <v>1030199</v>
      </c>
      <c r="X265" s="47" t="s">
        <v>2376</v>
      </c>
      <c r="Y265" s="11">
        <f>SUM(C265:K265)-SUM(O265:V265)</f>
        <v>0</v>
      </c>
    </row>
    <row r="266" ht="17.1" customHeight="1" spans="1:25">
      <c r="A266" s="67"/>
      <c r="B266" s="67"/>
      <c r="C266" s="52"/>
      <c r="D266" s="52"/>
      <c r="E266" s="52"/>
      <c r="F266" s="52"/>
      <c r="G266" s="52"/>
      <c r="H266" s="52"/>
      <c r="I266" s="52"/>
      <c r="J266" s="52"/>
      <c r="K266" s="52"/>
      <c r="L266" s="51"/>
      <c r="M266" s="55">
        <v>22904</v>
      </c>
      <c r="N266" s="47" t="s">
        <v>2377</v>
      </c>
      <c r="O266" s="28">
        <v>0</v>
      </c>
      <c r="P266" s="48">
        <v>0</v>
      </c>
      <c r="Q266" s="48">
        <v>0</v>
      </c>
      <c r="R266" s="60">
        <v>0</v>
      </c>
      <c r="S266" s="48">
        <v>0</v>
      </c>
      <c r="T266" s="48">
        <v>0</v>
      </c>
      <c r="U266" s="48">
        <v>0</v>
      </c>
      <c r="V266" s="28">
        <v>25</v>
      </c>
      <c r="W266" s="67"/>
      <c r="X266" s="67"/>
      <c r="Y266" s="67"/>
    </row>
    <row r="267" ht="17.1" customHeight="1" spans="1:25">
      <c r="A267" s="45"/>
      <c r="B267" s="45"/>
      <c r="C267" s="51"/>
      <c r="D267" s="51"/>
      <c r="E267" s="51"/>
      <c r="F267" s="51"/>
      <c r="G267" s="51"/>
      <c r="H267" s="51"/>
      <c r="I267" s="51"/>
      <c r="J267" s="51"/>
      <c r="K267" s="51"/>
      <c r="L267" s="51"/>
      <c r="M267" s="55">
        <v>232020299</v>
      </c>
      <c r="N267" s="47" t="s">
        <v>2378</v>
      </c>
      <c r="O267" s="28">
        <v>0</v>
      </c>
      <c r="P267" s="48">
        <v>0</v>
      </c>
      <c r="Q267" s="48">
        <v>0</v>
      </c>
      <c r="R267" s="28">
        <v>0</v>
      </c>
      <c r="S267" s="26">
        <v>0</v>
      </c>
      <c r="T267" s="48">
        <v>0</v>
      </c>
      <c r="U267" s="48">
        <v>0</v>
      </c>
      <c r="V267" s="28">
        <v>0</v>
      </c>
      <c r="W267" s="45"/>
      <c r="X267" s="45"/>
      <c r="Y267" s="45"/>
    </row>
    <row r="268" ht="17.1" customHeight="1" spans="1:25">
      <c r="A268" s="45"/>
      <c r="B268" s="45"/>
      <c r="C268" s="51"/>
      <c r="D268" s="51"/>
      <c r="E268" s="51"/>
      <c r="F268" s="51"/>
      <c r="G268" s="51"/>
      <c r="H268" s="51"/>
      <c r="I268" s="51"/>
      <c r="J268" s="51"/>
      <c r="K268" s="51"/>
      <c r="L268" s="51"/>
      <c r="M268" s="55">
        <v>233020299</v>
      </c>
      <c r="N268" s="47" t="s">
        <v>2379</v>
      </c>
      <c r="O268" s="28">
        <v>0</v>
      </c>
      <c r="P268" s="48">
        <v>0</v>
      </c>
      <c r="Q268" s="48">
        <v>0</v>
      </c>
      <c r="R268" s="28">
        <v>0</v>
      </c>
      <c r="S268" s="26">
        <v>0</v>
      </c>
      <c r="T268" s="48">
        <v>0</v>
      </c>
      <c r="U268" s="48">
        <v>0</v>
      </c>
      <c r="V268" s="28">
        <v>0</v>
      </c>
      <c r="W268" s="45"/>
      <c r="X268" s="45"/>
      <c r="Y268" s="45"/>
    </row>
  </sheetData>
  <mergeCells count="28">
    <mergeCell ref="A1:Y1"/>
    <mergeCell ref="A2:Y2"/>
    <mergeCell ref="A3:Y3"/>
    <mergeCell ref="A4:A5"/>
    <mergeCell ref="B4:B5"/>
    <mergeCell ref="C4:C5"/>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 ref="S4:S5"/>
    <mergeCell ref="T4:T5"/>
    <mergeCell ref="U4:U5"/>
    <mergeCell ref="V4:V5"/>
    <mergeCell ref="W4:W5"/>
    <mergeCell ref="X4:X5"/>
    <mergeCell ref="Y4:Y5"/>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0"/>
  <sheetViews>
    <sheetView workbookViewId="0">
      <selection activeCell="D16" sqref="D16"/>
    </sheetView>
  </sheetViews>
  <sheetFormatPr defaultColWidth="9.125" defaultRowHeight="13.5" outlineLevelCol="3"/>
  <cols>
    <col min="1" max="1" width="35" customWidth="1"/>
    <col min="2" max="2" width="19.25" customWidth="1"/>
    <col min="3" max="3" width="35.125" customWidth="1"/>
    <col min="4" max="4" width="19.25" customWidth="1"/>
    <col min="5" max="256" width="9.125" customWidth="1"/>
    <col min="257" max="257" width="35" customWidth="1"/>
    <col min="258" max="258" width="19.25" customWidth="1"/>
    <col min="259" max="259" width="35.125" customWidth="1"/>
    <col min="260" max="260" width="19.25" customWidth="1"/>
    <col min="261" max="512" width="9.125" customWidth="1"/>
    <col min="513" max="513" width="35" customWidth="1"/>
    <col min="514" max="514" width="19.25" customWidth="1"/>
    <col min="515" max="515" width="35.125" customWidth="1"/>
    <col min="516" max="516" width="19.25" customWidth="1"/>
    <col min="517" max="768" width="9.125" customWidth="1"/>
    <col min="769" max="769" width="35" customWidth="1"/>
    <col min="770" max="770" width="19.25" customWidth="1"/>
    <col min="771" max="771" width="35.125" customWidth="1"/>
    <col min="772" max="772" width="19.25" customWidth="1"/>
    <col min="773" max="1024" width="9.125" customWidth="1"/>
    <col min="1025" max="1025" width="35" customWidth="1"/>
    <col min="1026" max="1026" width="19.25" customWidth="1"/>
    <col min="1027" max="1027" width="35.125" customWidth="1"/>
    <col min="1028" max="1028" width="19.25" customWidth="1"/>
    <col min="1029" max="1280" width="9.125" customWidth="1"/>
    <col min="1281" max="1281" width="35" customWidth="1"/>
    <col min="1282" max="1282" width="19.25" customWidth="1"/>
    <col min="1283" max="1283" width="35.125" customWidth="1"/>
    <col min="1284" max="1284" width="19.25" customWidth="1"/>
    <col min="1285" max="1536" width="9.125" customWidth="1"/>
    <col min="1537" max="1537" width="35" customWidth="1"/>
    <col min="1538" max="1538" width="19.25" customWidth="1"/>
    <col min="1539" max="1539" width="35.125" customWidth="1"/>
    <col min="1540" max="1540" width="19.25" customWidth="1"/>
    <col min="1541" max="1792" width="9.125" customWidth="1"/>
    <col min="1793" max="1793" width="35" customWidth="1"/>
    <col min="1794" max="1794" width="19.25" customWidth="1"/>
    <col min="1795" max="1795" width="35.125" customWidth="1"/>
    <col min="1796" max="1796" width="19.25" customWidth="1"/>
    <col min="1797" max="2048" width="9.125" customWidth="1"/>
    <col min="2049" max="2049" width="35" customWidth="1"/>
    <col min="2050" max="2050" width="19.25" customWidth="1"/>
    <col min="2051" max="2051" width="35.125" customWidth="1"/>
    <col min="2052" max="2052" width="19.25" customWidth="1"/>
    <col min="2053" max="2304" width="9.125" customWidth="1"/>
    <col min="2305" max="2305" width="35" customWidth="1"/>
    <col min="2306" max="2306" width="19.25" customWidth="1"/>
    <col min="2307" max="2307" width="35.125" customWidth="1"/>
    <col min="2308" max="2308" width="19.25" customWidth="1"/>
    <col min="2309" max="2560" width="9.125" customWidth="1"/>
    <col min="2561" max="2561" width="35" customWidth="1"/>
    <col min="2562" max="2562" width="19.25" customWidth="1"/>
    <col min="2563" max="2563" width="35.125" customWidth="1"/>
    <col min="2564" max="2564" width="19.25" customWidth="1"/>
    <col min="2565" max="2816" width="9.125" customWidth="1"/>
    <col min="2817" max="2817" width="35" customWidth="1"/>
    <col min="2818" max="2818" width="19.25" customWidth="1"/>
    <col min="2819" max="2819" width="35.125" customWidth="1"/>
    <col min="2820" max="2820" width="19.25" customWidth="1"/>
    <col min="2821" max="3072" width="9.125" customWidth="1"/>
    <col min="3073" max="3073" width="35" customWidth="1"/>
    <col min="3074" max="3074" width="19.25" customWidth="1"/>
    <col min="3075" max="3075" width="35.125" customWidth="1"/>
    <col min="3076" max="3076" width="19.25" customWidth="1"/>
    <col min="3077" max="3328" width="9.125" customWidth="1"/>
    <col min="3329" max="3329" width="35" customWidth="1"/>
    <col min="3330" max="3330" width="19.25" customWidth="1"/>
    <col min="3331" max="3331" width="35.125" customWidth="1"/>
    <col min="3332" max="3332" width="19.25" customWidth="1"/>
    <col min="3333" max="3584" width="9.125" customWidth="1"/>
    <col min="3585" max="3585" width="35" customWidth="1"/>
    <col min="3586" max="3586" width="19.25" customWidth="1"/>
    <col min="3587" max="3587" width="35.125" customWidth="1"/>
    <col min="3588" max="3588" width="19.25" customWidth="1"/>
    <col min="3589" max="3840" width="9.125" customWidth="1"/>
    <col min="3841" max="3841" width="35" customWidth="1"/>
    <col min="3842" max="3842" width="19.25" customWidth="1"/>
    <col min="3843" max="3843" width="35.125" customWidth="1"/>
    <col min="3844" max="3844" width="19.25" customWidth="1"/>
    <col min="3845" max="4096" width="9.125" customWidth="1"/>
    <col min="4097" max="4097" width="35" customWidth="1"/>
    <col min="4098" max="4098" width="19.25" customWidth="1"/>
    <col min="4099" max="4099" width="35.125" customWidth="1"/>
    <col min="4100" max="4100" width="19.25" customWidth="1"/>
    <col min="4101" max="4352" width="9.125" customWidth="1"/>
    <col min="4353" max="4353" width="35" customWidth="1"/>
    <col min="4354" max="4354" width="19.25" customWidth="1"/>
    <col min="4355" max="4355" width="35.125" customWidth="1"/>
    <col min="4356" max="4356" width="19.25" customWidth="1"/>
    <col min="4357" max="4608" width="9.125" customWidth="1"/>
    <col min="4609" max="4609" width="35" customWidth="1"/>
    <col min="4610" max="4610" width="19.25" customWidth="1"/>
    <col min="4611" max="4611" width="35.125" customWidth="1"/>
    <col min="4612" max="4612" width="19.25" customWidth="1"/>
    <col min="4613" max="4864" width="9.125" customWidth="1"/>
    <col min="4865" max="4865" width="35" customWidth="1"/>
    <col min="4866" max="4866" width="19.25" customWidth="1"/>
    <col min="4867" max="4867" width="35.125" customWidth="1"/>
    <col min="4868" max="4868" width="19.25" customWidth="1"/>
    <col min="4869" max="5120" width="9.125" customWidth="1"/>
    <col min="5121" max="5121" width="35" customWidth="1"/>
    <col min="5122" max="5122" width="19.25" customWidth="1"/>
    <col min="5123" max="5123" width="35.125" customWidth="1"/>
    <col min="5124" max="5124" width="19.25" customWidth="1"/>
    <col min="5125" max="5376" width="9.125" customWidth="1"/>
    <col min="5377" max="5377" width="35" customWidth="1"/>
    <col min="5378" max="5378" width="19.25" customWidth="1"/>
    <col min="5379" max="5379" width="35.125" customWidth="1"/>
    <col min="5380" max="5380" width="19.25" customWidth="1"/>
    <col min="5381" max="5632" width="9.125" customWidth="1"/>
    <col min="5633" max="5633" width="35" customWidth="1"/>
    <col min="5634" max="5634" width="19.25" customWidth="1"/>
    <col min="5635" max="5635" width="35.125" customWidth="1"/>
    <col min="5636" max="5636" width="19.25" customWidth="1"/>
    <col min="5637" max="5888" width="9.125" customWidth="1"/>
    <col min="5889" max="5889" width="35" customWidth="1"/>
    <col min="5890" max="5890" width="19.25" customWidth="1"/>
    <col min="5891" max="5891" width="35.125" customWidth="1"/>
    <col min="5892" max="5892" width="19.25" customWidth="1"/>
    <col min="5893" max="6144" width="9.125" customWidth="1"/>
    <col min="6145" max="6145" width="35" customWidth="1"/>
    <col min="6146" max="6146" width="19.25" customWidth="1"/>
    <col min="6147" max="6147" width="35.125" customWidth="1"/>
    <col min="6148" max="6148" width="19.25" customWidth="1"/>
    <col min="6149" max="6400" width="9.125" customWidth="1"/>
    <col min="6401" max="6401" width="35" customWidth="1"/>
    <col min="6402" max="6402" width="19.25" customWidth="1"/>
    <col min="6403" max="6403" width="35.125" customWidth="1"/>
    <col min="6404" max="6404" width="19.25" customWidth="1"/>
    <col min="6405" max="6656" width="9.125" customWidth="1"/>
    <col min="6657" max="6657" width="35" customWidth="1"/>
    <col min="6658" max="6658" width="19.25" customWidth="1"/>
    <col min="6659" max="6659" width="35.125" customWidth="1"/>
    <col min="6660" max="6660" width="19.25" customWidth="1"/>
    <col min="6661" max="6912" width="9.125" customWidth="1"/>
    <col min="6913" max="6913" width="35" customWidth="1"/>
    <col min="6914" max="6914" width="19.25" customWidth="1"/>
    <col min="6915" max="6915" width="35.125" customWidth="1"/>
    <col min="6916" max="6916" width="19.25" customWidth="1"/>
    <col min="6917" max="7168" width="9.125" customWidth="1"/>
    <col min="7169" max="7169" width="35" customWidth="1"/>
    <col min="7170" max="7170" width="19.25" customWidth="1"/>
    <col min="7171" max="7171" width="35.125" customWidth="1"/>
    <col min="7172" max="7172" width="19.25" customWidth="1"/>
    <col min="7173" max="7424" width="9.125" customWidth="1"/>
    <col min="7425" max="7425" width="35" customWidth="1"/>
    <col min="7426" max="7426" width="19.25" customWidth="1"/>
    <col min="7427" max="7427" width="35.125" customWidth="1"/>
    <col min="7428" max="7428" width="19.25" customWidth="1"/>
    <col min="7429" max="7680" width="9.125" customWidth="1"/>
    <col min="7681" max="7681" width="35" customWidth="1"/>
    <col min="7682" max="7682" width="19.25" customWidth="1"/>
    <col min="7683" max="7683" width="35.125" customWidth="1"/>
    <col min="7684" max="7684" width="19.25" customWidth="1"/>
    <col min="7685" max="7936" width="9.125" customWidth="1"/>
    <col min="7937" max="7937" width="35" customWidth="1"/>
    <col min="7938" max="7938" width="19.25" customWidth="1"/>
    <col min="7939" max="7939" width="35.125" customWidth="1"/>
    <col min="7940" max="7940" width="19.25" customWidth="1"/>
    <col min="7941" max="8192" width="9.125" customWidth="1"/>
    <col min="8193" max="8193" width="35" customWidth="1"/>
    <col min="8194" max="8194" width="19.25" customWidth="1"/>
    <col min="8195" max="8195" width="35.125" customWidth="1"/>
    <col min="8196" max="8196" width="19.25" customWidth="1"/>
    <col min="8197" max="8448" width="9.125" customWidth="1"/>
    <col min="8449" max="8449" width="35" customWidth="1"/>
    <col min="8450" max="8450" width="19.25" customWidth="1"/>
    <col min="8451" max="8451" width="35.125" customWidth="1"/>
    <col min="8452" max="8452" width="19.25" customWidth="1"/>
    <col min="8453" max="8704" width="9.125" customWidth="1"/>
    <col min="8705" max="8705" width="35" customWidth="1"/>
    <col min="8706" max="8706" width="19.25" customWidth="1"/>
    <col min="8707" max="8707" width="35.125" customWidth="1"/>
    <col min="8708" max="8708" width="19.25" customWidth="1"/>
    <col min="8709" max="8960" width="9.125" customWidth="1"/>
    <col min="8961" max="8961" width="35" customWidth="1"/>
    <col min="8962" max="8962" width="19.25" customWidth="1"/>
    <col min="8963" max="8963" width="35.125" customWidth="1"/>
    <col min="8964" max="8964" width="19.25" customWidth="1"/>
    <col min="8965" max="9216" width="9.125" customWidth="1"/>
    <col min="9217" max="9217" width="35" customWidth="1"/>
    <col min="9218" max="9218" width="19.25" customWidth="1"/>
    <col min="9219" max="9219" width="35.125" customWidth="1"/>
    <col min="9220" max="9220" width="19.25" customWidth="1"/>
    <col min="9221" max="9472" width="9.125" customWidth="1"/>
    <col min="9473" max="9473" width="35" customWidth="1"/>
    <col min="9474" max="9474" width="19.25" customWidth="1"/>
    <col min="9475" max="9475" width="35.125" customWidth="1"/>
    <col min="9476" max="9476" width="19.25" customWidth="1"/>
    <col min="9477" max="9728" width="9.125" customWidth="1"/>
    <col min="9729" max="9729" width="35" customWidth="1"/>
    <col min="9730" max="9730" width="19.25" customWidth="1"/>
    <col min="9731" max="9731" width="35.125" customWidth="1"/>
    <col min="9732" max="9732" width="19.25" customWidth="1"/>
    <col min="9733" max="9984" width="9.125" customWidth="1"/>
    <col min="9985" max="9985" width="35" customWidth="1"/>
    <col min="9986" max="9986" width="19.25" customWidth="1"/>
    <col min="9987" max="9987" width="35.125" customWidth="1"/>
    <col min="9988" max="9988" width="19.25" customWidth="1"/>
    <col min="9989" max="10240" width="9.125" customWidth="1"/>
    <col min="10241" max="10241" width="35" customWidth="1"/>
    <col min="10242" max="10242" width="19.25" customWidth="1"/>
    <col min="10243" max="10243" width="35.125" customWidth="1"/>
    <col min="10244" max="10244" width="19.25" customWidth="1"/>
    <col min="10245" max="10496" width="9.125" customWidth="1"/>
    <col min="10497" max="10497" width="35" customWidth="1"/>
    <col min="10498" max="10498" width="19.25" customWidth="1"/>
    <col min="10499" max="10499" width="35.125" customWidth="1"/>
    <col min="10500" max="10500" width="19.25" customWidth="1"/>
    <col min="10501" max="10752" width="9.125" customWidth="1"/>
    <col min="10753" max="10753" width="35" customWidth="1"/>
    <col min="10754" max="10754" width="19.25" customWidth="1"/>
    <col min="10755" max="10755" width="35.125" customWidth="1"/>
    <col min="10756" max="10756" width="19.25" customWidth="1"/>
    <col min="10757" max="11008" width="9.125" customWidth="1"/>
    <col min="11009" max="11009" width="35" customWidth="1"/>
    <col min="11010" max="11010" width="19.25" customWidth="1"/>
    <col min="11011" max="11011" width="35.125" customWidth="1"/>
    <col min="11012" max="11012" width="19.25" customWidth="1"/>
    <col min="11013" max="11264" width="9.125" customWidth="1"/>
    <col min="11265" max="11265" width="35" customWidth="1"/>
    <col min="11266" max="11266" width="19.25" customWidth="1"/>
    <col min="11267" max="11267" width="35.125" customWidth="1"/>
    <col min="11268" max="11268" width="19.25" customWidth="1"/>
    <col min="11269" max="11520" width="9.125" customWidth="1"/>
    <col min="11521" max="11521" width="35" customWidth="1"/>
    <col min="11522" max="11522" width="19.25" customWidth="1"/>
    <col min="11523" max="11523" width="35.125" customWidth="1"/>
    <col min="11524" max="11524" width="19.25" customWidth="1"/>
    <col min="11525" max="11776" width="9.125" customWidth="1"/>
    <col min="11777" max="11777" width="35" customWidth="1"/>
    <col min="11778" max="11778" width="19.25" customWidth="1"/>
    <col min="11779" max="11779" width="35.125" customWidth="1"/>
    <col min="11780" max="11780" width="19.25" customWidth="1"/>
    <col min="11781" max="12032" width="9.125" customWidth="1"/>
    <col min="12033" max="12033" width="35" customWidth="1"/>
    <col min="12034" max="12034" width="19.25" customWidth="1"/>
    <col min="12035" max="12035" width="35.125" customWidth="1"/>
    <col min="12036" max="12036" width="19.25" customWidth="1"/>
    <col min="12037" max="12288" width="9.125" customWidth="1"/>
    <col min="12289" max="12289" width="35" customWidth="1"/>
    <col min="12290" max="12290" width="19.25" customWidth="1"/>
    <col min="12291" max="12291" width="35.125" customWidth="1"/>
    <col min="12292" max="12292" width="19.25" customWidth="1"/>
    <col min="12293" max="12544" width="9.125" customWidth="1"/>
    <col min="12545" max="12545" width="35" customWidth="1"/>
    <col min="12546" max="12546" width="19.25" customWidth="1"/>
    <col min="12547" max="12547" width="35.125" customWidth="1"/>
    <col min="12548" max="12548" width="19.25" customWidth="1"/>
    <col min="12549" max="12800" width="9.125" customWidth="1"/>
    <col min="12801" max="12801" width="35" customWidth="1"/>
    <col min="12802" max="12802" width="19.25" customWidth="1"/>
    <col min="12803" max="12803" width="35.125" customWidth="1"/>
    <col min="12804" max="12804" width="19.25" customWidth="1"/>
    <col min="12805" max="13056" width="9.125" customWidth="1"/>
    <col min="13057" max="13057" width="35" customWidth="1"/>
    <col min="13058" max="13058" width="19.25" customWidth="1"/>
    <col min="13059" max="13059" width="35.125" customWidth="1"/>
    <col min="13060" max="13060" width="19.25" customWidth="1"/>
    <col min="13061" max="13312" width="9.125" customWidth="1"/>
    <col min="13313" max="13313" width="35" customWidth="1"/>
    <col min="13314" max="13314" width="19.25" customWidth="1"/>
    <col min="13315" max="13315" width="35.125" customWidth="1"/>
    <col min="13316" max="13316" width="19.25" customWidth="1"/>
    <col min="13317" max="13568" width="9.125" customWidth="1"/>
    <col min="13569" max="13569" width="35" customWidth="1"/>
    <col min="13570" max="13570" width="19.25" customWidth="1"/>
    <col min="13571" max="13571" width="35.125" customWidth="1"/>
    <col min="13572" max="13572" width="19.25" customWidth="1"/>
    <col min="13573" max="13824" width="9.125" customWidth="1"/>
    <col min="13825" max="13825" width="35" customWidth="1"/>
    <col min="13826" max="13826" width="19.25" customWidth="1"/>
    <col min="13827" max="13827" width="35.125" customWidth="1"/>
    <col min="13828" max="13828" width="19.25" customWidth="1"/>
    <col min="13829" max="14080" width="9.125" customWidth="1"/>
    <col min="14081" max="14081" width="35" customWidth="1"/>
    <col min="14082" max="14082" width="19.25" customWidth="1"/>
    <col min="14083" max="14083" width="35.125" customWidth="1"/>
    <col min="14084" max="14084" width="19.25" customWidth="1"/>
    <col min="14085" max="14336" width="9.125" customWidth="1"/>
    <col min="14337" max="14337" width="35" customWidth="1"/>
    <col min="14338" max="14338" width="19.25" customWidth="1"/>
    <col min="14339" max="14339" width="35.125" customWidth="1"/>
    <col min="14340" max="14340" width="19.25" customWidth="1"/>
    <col min="14341" max="14592" width="9.125" customWidth="1"/>
    <col min="14593" max="14593" width="35" customWidth="1"/>
    <col min="14594" max="14594" width="19.25" customWidth="1"/>
    <col min="14595" max="14595" width="35.125" customWidth="1"/>
    <col min="14596" max="14596" width="19.25" customWidth="1"/>
    <col min="14597" max="14848" width="9.125" customWidth="1"/>
    <col min="14849" max="14849" width="35" customWidth="1"/>
    <col min="14850" max="14850" width="19.25" customWidth="1"/>
    <col min="14851" max="14851" width="35.125" customWidth="1"/>
    <col min="14852" max="14852" width="19.25" customWidth="1"/>
    <col min="14853" max="15104" width="9.125" customWidth="1"/>
    <col min="15105" max="15105" width="35" customWidth="1"/>
    <col min="15106" max="15106" width="19.25" customWidth="1"/>
    <col min="15107" max="15107" width="35.125" customWidth="1"/>
    <col min="15108" max="15108" width="19.25" customWidth="1"/>
    <col min="15109" max="15360" width="9.125" customWidth="1"/>
    <col min="15361" max="15361" width="35" customWidth="1"/>
    <col min="15362" max="15362" width="19.25" customWidth="1"/>
    <col min="15363" max="15363" width="35.125" customWidth="1"/>
    <col min="15364" max="15364" width="19.25" customWidth="1"/>
    <col min="15365" max="15616" width="9.125" customWidth="1"/>
    <col min="15617" max="15617" width="35" customWidth="1"/>
    <col min="15618" max="15618" width="19.25" customWidth="1"/>
    <col min="15619" max="15619" width="35.125" customWidth="1"/>
    <col min="15620" max="15620" width="19.25" customWidth="1"/>
    <col min="15621" max="15872" width="9.125" customWidth="1"/>
    <col min="15873" max="15873" width="35" customWidth="1"/>
    <col min="15874" max="15874" width="19.25" customWidth="1"/>
    <col min="15875" max="15875" width="35.125" customWidth="1"/>
    <col min="15876" max="15876" width="19.25" customWidth="1"/>
    <col min="15877" max="16128" width="9.125" customWidth="1"/>
    <col min="16129" max="16129" width="35" customWidth="1"/>
    <col min="16130" max="16130" width="19.25" customWidth="1"/>
    <col min="16131" max="16131" width="35.125" customWidth="1"/>
    <col min="16132" max="16132" width="19.25" customWidth="1"/>
    <col min="16133" max="16384" width="9.125" customWidth="1"/>
  </cols>
  <sheetData>
    <row r="1" ht="22.5" spans="1:4">
      <c r="A1" s="1" t="s">
        <v>2380</v>
      </c>
      <c r="B1" s="1"/>
      <c r="C1" s="1"/>
      <c r="D1" s="1"/>
    </row>
    <row r="2" spans="1:4">
      <c r="A2" s="2" t="s">
        <v>2381</v>
      </c>
      <c r="B2" s="2"/>
      <c r="C2" s="2"/>
      <c r="D2" s="2"/>
    </row>
    <row r="3" spans="1:4">
      <c r="A3" s="2" t="s">
        <v>778</v>
      </c>
      <c r="B3" s="2"/>
      <c r="C3" s="2"/>
      <c r="D3" s="2"/>
    </row>
    <row r="4" spans="1:4">
      <c r="A4" s="10" t="s">
        <v>1876</v>
      </c>
      <c r="B4" s="22" t="s">
        <v>5</v>
      </c>
      <c r="C4" s="10" t="s">
        <v>1876</v>
      </c>
      <c r="D4" s="22" t="s">
        <v>5</v>
      </c>
    </row>
    <row r="5" spans="1:4">
      <c r="A5" s="23" t="s">
        <v>2008</v>
      </c>
      <c r="B5" s="11">
        <f>'[1]L06'!C6</f>
        <v>10191</v>
      </c>
      <c r="C5" s="24" t="s">
        <v>2009</v>
      </c>
      <c r="D5" s="11">
        <f>'[1]L06'!O6</f>
        <v>10344</v>
      </c>
    </row>
    <row r="6" spans="1:4">
      <c r="A6" s="25" t="s">
        <v>2382</v>
      </c>
      <c r="B6" s="26">
        <v>154</v>
      </c>
      <c r="C6" s="27" t="s">
        <v>2383</v>
      </c>
      <c r="D6" s="26">
        <v>0</v>
      </c>
    </row>
    <row r="7" spans="1:4">
      <c r="A7" s="25" t="s">
        <v>2384</v>
      </c>
      <c r="B7" s="26">
        <v>0</v>
      </c>
      <c r="C7" s="27" t="s">
        <v>2385</v>
      </c>
      <c r="D7" s="26">
        <v>0</v>
      </c>
    </row>
    <row r="8" spans="1:4">
      <c r="A8" s="25" t="s">
        <v>1951</v>
      </c>
      <c r="B8" s="11">
        <f>B9</f>
        <v>0</v>
      </c>
      <c r="C8" s="27" t="s">
        <v>1952</v>
      </c>
      <c r="D8" s="11">
        <f>D9</f>
        <v>0</v>
      </c>
    </row>
    <row r="9" spans="1:4">
      <c r="A9" s="25" t="s">
        <v>1953</v>
      </c>
      <c r="B9" s="11">
        <f>B10</f>
        <v>0</v>
      </c>
      <c r="C9" s="27" t="s">
        <v>1954</v>
      </c>
      <c r="D9" s="11">
        <f>D10</f>
        <v>0</v>
      </c>
    </row>
    <row r="10" spans="1:4">
      <c r="A10" s="25" t="s">
        <v>2386</v>
      </c>
      <c r="B10" s="28">
        <v>0</v>
      </c>
      <c r="C10" s="27" t="s">
        <v>2387</v>
      </c>
      <c r="D10" s="28">
        <v>0</v>
      </c>
    </row>
    <row r="11" spans="1:4">
      <c r="A11" s="25" t="s">
        <v>1965</v>
      </c>
      <c r="B11" s="11">
        <f>B12</f>
        <v>0</v>
      </c>
      <c r="C11" s="27" t="s">
        <v>1966</v>
      </c>
      <c r="D11" s="11">
        <f>D12</f>
        <v>0</v>
      </c>
    </row>
    <row r="12" spans="1:4">
      <c r="A12" s="25" t="s">
        <v>2388</v>
      </c>
      <c r="B12" s="26">
        <v>0</v>
      </c>
      <c r="C12" s="27" t="s">
        <v>2389</v>
      </c>
      <c r="D12" s="26">
        <v>0</v>
      </c>
    </row>
    <row r="13" spans="1:4">
      <c r="A13" s="25" t="s">
        <v>2390</v>
      </c>
      <c r="B13" s="26">
        <v>0</v>
      </c>
      <c r="C13" s="27" t="s">
        <v>2391</v>
      </c>
      <c r="D13" s="26">
        <v>0</v>
      </c>
    </row>
    <row r="14" spans="1:4">
      <c r="A14" s="25" t="s">
        <v>2392</v>
      </c>
      <c r="B14" s="26">
        <v>0</v>
      </c>
      <c r="C14" s="27" t="s">
        <v>2393</v>
      </c>
      <c r="D14" s="26">
        <v>0</v>
      </c>
    </row>
    <row r="15" spans="1:4">
      <c r="A15" s="25" t="s">
        <v>2394</v>
      </c>
      <c r="B15" s="29">
        <v>25</v>
      </c>
      <c r="C15" s="27" t="s">
        <v>2395</v>
      </c>
      <c r="D15" s="30">
        <v>31</v>
      </c>
    </row>
    <row r="16" spans="1:4">
      <c r="A16" s="25" t="s">
        <v>2396</v>
      </c>
      <c r="B16" s="11">
        <f>SUM(B17:B19)</f>
        <v>6</v>
      </c>
      <c r="C16" s="27" t="s">
        <v>2397</v>
      </c>
      <c r="D16" s="11">
        <f>B20-D5-D6-D7-D8-D11-D13-D14-D15</f>
        <v>1</v>
      </c>
    </row>
    <row r="17" spans="1:4">
      <c r="A17" s="25" t="s">
        <v>2398</v>
      </c>
      <c r="B17" s="30">
        <v>6</v>
      </c>
      <c r="C17" s="27"/>
      <c r="D17" s="31"/>
    </row>
    <row r="18" spans="1:4">
      <c r="A18" s="25" t="s">
        <v>2399</v>
      </c>
      <c r="B18" s="28">
        <v>0</v>
      </c>
      <c r="C18" s="27"/>
      <c r="D18" s="32"/>
    </row>
    <row r="19" spans="1:4">
      <c r="A19" s="25" t="s">
        <v>1992</v>
      </c>
      <c r="B19" s="33">
        <v>0</v>
      </c>
      <c r="C19" s="27"/>
      <c r="D19" s="34"/>
    </row>
    <row r="20" spans="1:4">
      <c r="A20" s="35" t="s">
        <v>2400</v>
      </c>
      <c r="B20" s="11">
        <f>SUM(B5:B8,B11,B13:B16)</f>
        <v>10376</v>
      </c>
      <c r="C20" s="36" t="s">
        <v>2401</v>
      </c>
      <c r="D20" s="11">
        <f>SUM(D5:D8,D11,D13:D16)</f>
        <v>10376</v>
      </c>
    </row>
  </sheetData>
  <mergeCells count="3">
    <mergeCell ref="A1:D1"/>
    <mergeCell ref="A2:D2"/>
    <mergeCell ref="A3:D3"/>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14"/>
  <sheetViews>
    <sheetView workbookViewId="0">
      <selection activeCell="R19" sqref="R19"/>
    </sheetView>
  </sheetViews>
  <sheetFormatPr defaultColWidth="9.125" defaultRowHeight="13.5"/>
  <cols>
    <col min="1" max="1" width="30" customWidth="1"/>
    <col min="2" max="2" width="10.75" customWidth="1"/>
    <col min="3" max="3" width="11" customWidth="1"/>
    <col min="4" max="4" width="12.75" customWidth="1"/>
    <col min="5" max="8" width="12.75" hidden="1" customWidth="1"/>
    <col min="9" max="9" width="29.75" customWidth="1"/>
    <col min="10" max="10" width="10.625" customWidth="1"/>
    <col min="11" max="11" width="11" customWidth="1"/>
    <col min="12" max="15" width="11" hidden="1" customWidth="1"/>
    <col min="16" max="16" width="12.125" hidden="1" customWidth="1"/>
    <col min="17" max="17" width="11" customWidth="1"/>
    <col min="257" max="257" width="30" customWidth="1"/>
    <col min="258" max="258" width="10.75" customWidth="1"/>
    <col min="259" max="259" width="11" customWidth="1"/>
    <col min="260" max="260" width="12.75" customWidth="1"/>
    <col min="261" max="264" width="9.125" hidden="1" customWidth="1"/>
    <col min="265" max="265" width="29.75" customWidth="1"/>
    <col min="266" max="266" width="10.625" customWidth="1"/>
    <col min="267" max="267" width="11" customWidth="1"/>
    <col min="268" max="272" width="9.125" hidden="1" customWidth="1"/>
    <col min="273" max="273" width="11" customWidth="1"/>
    <col min="513" max="513" width="30" customWidth="1"/>
    <col min="514" max="514" width="10.75" customWidth="1"/>
    <col min="515" max="515" width="11" customWidth="1"/>
    <col min="516" max="516" width="12.75" customWidth="1"/>
    <col min="517" max="520" width="9.125" hidden="1" customWidth="1"/>
    <col min="521" max="521" width="29.75" customWidth="1"/>
    <col min="522" max="522" width="10.625" customWidth="1"/>
    <col min="523" max="523" width="11" customWidth="1"/>
    <col min="524" max="528" width="9.125" hidden="1" customWidth="1"/>
    <col min="529" max="529" width="11" customWidth="1"/>
    <col min="769" max="769" width="30" customWidth="1"/>
    <col min="770" max="770" width="10.75" customWidth="1"/>
    <col min="771" max="771" width="11" customWidth="1"/>
    <col min="772" max="772" width="12.75" customWidth="1"/>
    <col min="773" max="776" width="9.125" hidden="1" customWidth="1"/>
    <col min="777" max="777" width="29.75" customWidth="1"/>
    <col min="778" max="778" width="10.625" customWidth="1"/>
    <col min="779" max="779" width="11" customWidth="1"/>
    <col min="780" max="784" width="9.125" hidden="1" customWidth="1"/>
    <col min="785" max="785" width="11" customWidth="1"/>
    <col min="1025" max="1025" width="30" customWidth="1"/>
    <col min="1026" max="1026" width="10.75" customWidth="1"/>
    <col min="1027" max="1027" width="11" customWidth="1"/>
    <col min="1028" max="1028" width="12.75" customWidth="1"/>
    <col min="1029" max="1032" width="9.125" hidden="1" customWidth="1"/>
    <col min="1033" max="1033" width="29.75" customWidth="1"/>
    <col min="1034" max="1034" width="10.625" customWidth="1"/>
    <col min="1035" max="1035" width="11" customWidth="1"/>
    <col min="1036" max="1040" width="9.125" hidden="1" customWidth="1"/>
    <col min="1041" max="1041" width="11" customWidth="1"/>
    <col min="1281" max="1281" width="30" customWidth="1"/>
    <col min="1282" max="1282" width="10.75" customWidth="1"/>
    <col min="1283" max="1283" width="11" customWidth="1"/>
    <col min="1284" max="1284" width="12.75" customWidth="1"/>
    <col min="1285" max="1288" width="9.125" hidden="1" customWidth="1"/>
    <col min="1289" max="1289" width="29.75" customWidth="1"/>
    <col min="1290" max="1290" width="10.625" customWidth="1"/>
    <col min="1291" max="1291" width="11" customWidth="1"/>
    <col min="1292" max="1296" width="9.125" hidden="1" customWidth="1"/>
    <col min="1297" max="1297" width="11" customWidth="1"/>
    <col min="1537" max="1537" width="30" customWidth="1"/>
    <col min="1538" max="1538" width="10.75" customWidth="1"/>
    <col min="1539" max="1539" width="11" customWidth="1"/>
    <col min="1540" max="1540" width="12.75" customWidth="1"/>
    <col min="1541" max="1544" width="9.125" hidden="1" customWidth="1"/>
    <col min="1545" max="1545" width="29.75" customWidth="1"/>
    <col min="1546" max="1546" width="10.625" customWidth="1"/>
    <col min="1547" max="1547" width="11" customWidth="1"/>
    <col min="1548" max="1552" width="9.125" hidden="1" customWidth="1"/>
    <col min="1553" max="1553" width="11" customWidth="1"/>
    <col min="1793" max="1793" width="30" customWidth="1"/>
    <col min="1794" max="1794" width="10.75" customWidth="1"/>
    <col min="1795" max="1795" width="11" customWidth="1"/>
    <col min="1796" max="1796" width="12.75" customWidth="1"/>
    <col min="1797" max="1800" width="9.125" hidden="1" customWidth="1"/>
    <col min="1801" max="1801" width="29.75" customWidth="1"/>
    <col min="1802" max="1802" width="10.625" customWidth="1"/>
    <col min="1803" max="1803" width="11" customWidth="1"/>
    <col min="1804" max="1808" width="9.125" hidden="1" customWidth="1"/>
    <col min="1809" max="1809" width="11" customWidth="1"/>
    <col min="2049" max="2049" width="30" customWidth="1"/>
    <col min="2050" max="2050" width="10.75" customWidth="1"/>
    <col min="2051" max="2051" width="11" customWidth="1"/>
    <col min="2052" max="2052" width="12.75" customWidth="1"/>
    <col min="2053" max="2056" width="9.125" hidden="1" customWidth="1"/>
    <col min="2057" max="2057" width="29.75" customWidth="1"/>
    <col min="2058" max="2058" width="10.625" customWidth="1"/>
    <col min="2059" max="2059" width="11" customWidth="1"/>
    <col min="2060" max="2064" width="9.125" hidden="1" customWidth="1"/>
    <col min="2065" max="2065" width="11" customWidth="1"/>
    <col min="2305" max="2305" width="30" customWidth="1"/>
    <col min="2306" max="2306" width="10.75" customWidth="1"/>
    <col min="2307" max="2307" width="11" customWidth="1"/>
    <col min="2308" max="2308" width="12.75" customWidth="1"/>
    <col min="2309" max="2312" width="9.125" hidden="1" customWidth="1"/>
    <col min="2313" max="2313" width="29.75" customWidth="1"/>
    <col min="2314" max="2314" width="10.625" customWidth="1"/>
    <col min="2315" max="2315" width="11" customWidth="1"/>
    <col min="2316" max="2320" width="9.125" hidden="1" customWidth="1"/>
    <col min="2321" max="2321" width="11" customWidth="1"/>
    <col min="2561" max="2561" width="30" customWidth="1"/>
    <col min="2562" max="2562" width="10.75" customWidth="1"/>
    <col min="2563" max="2563" width="11" customWidth="1"/>
    <col min="2564" max="2564" width="12.75" customWidth="1"/>
    <col min="2565" max="2568" width="9.125" hidden="1" customWidth="1"/>
    <col min="2569" max="2569" width="29.75" customWidth="1"/>
    <col min="2570" max="2570" width="10.625" customWidth="1"/>
    <col min="2571" max="2571" width="11" customWidth="1"/>
    <col min="2572" max="2576" width="9.125" hidden="1" customWidth="1"/>
    <col min="2577" max="2577" width="11" customWidth="1"/>
    <col min="2817" max="2817" width="30" customWidth="1"/>
    <col min="2818" max="2818" width="10.75" customWidth="1"/>
    <col min="2819" max="2819" width="11" customWidth="1"/>
    <col min="2820" max="2820" width="12.75" customWidth="1"/>
    <col min="2821" max="2824" width="9.125" hidden="1" customWidth="1"/>
    <col min="2825" max="2825" width="29.75" customWidth="1"/>
    <col min="2826" max="2826" width="10.625" customWidth="1"/>
    <col min="2827" max="2827" width="11" customWidth="1"/>
    <col min="2828" max="2832" width="9.125" hidden="1" customWidth="1"/>
    <col min="2833" max="2833" width="11" customWidth="1"/>
    <col min="3073" max="3073" width="30" customWidth="1"/>
    <col min="3074" max="3074" width="10.75" customWidth="1"/>
    <col min="3075" max="3075" width="11" customWidth="1"/>
    <col min="3076" max="3076" width="12.75" customWidth="1"/>
    <col min="3077" max="3080" width="9.125" hidden="1" customWidth="1"/>
    <col min="3081" max="3081" width="29.75" customWidth="1"/>
    <col min="3082" max="3082" width="10.625" customWidth="1"/>
    <col min="3083" max="3083" width="11" customWidth="1"/>
    <col min="3084" max="3088" width="9.125" hidden="1" customWidth="1"/>
    <col min="3089" max="3089" width="11" customWidth="1"/>
    <col min="3329" max="3329" width="30" customWidth="1"/>
    <col min="3330" max="3330" width="10.75" customWidth="1"/>
    <col min="3331" max="3331" width="11" customWidth="1"/>
    <col min="3332" max="3332" width="12.75" customWidth="1"/>
    <col min="3333" max="3336" width="9.125" hidden="1" customWidth="1"/>
    <col min="3337" max="3337" width="29.75" customWidth="1"/>
    <col min="3338" max="3338" width="10.625" customWidth="1"/>
    <col min="3339" max="3339" width="11" customWidth="1"/>
    <col min="3340" max="3344" width="9.125" hidden="1" customWidth="1"/>
    <col min="3345" max="3345" width="11" customWidth="1"/>
    <col min="3585" max="3585" width="30" customWidth="1"/>
    <col min="3586" max="3586" width="10.75" customWidth="1"/>
    <col min="3587" max="3587" width="11" customWidth="1"/>
    <col min="3588" max="3588" width="12.75" customWidth="1"/>
    <col min="3589" max="3592" width="9.125" hidden="1" customWidth="1"/>
    <col min="3593" max="3593" width="29.75" customWidth="1"/>
    <col min="3594" max="3594" width="10.625" customWidth="1"/>
    <col min="3595" max="3595" width="11" customWidth="1"/>
    <col min="3596" max="3600" width="9.125" hidden="1" customWidth="1"/>
    <col min="3601" max="3601" width="11" customWidth="1"/>
    <col min="3841" max="3841" width="30" customWidth="1"/>
    <col min="3842" max="3842" width="10.75" customWidth="1"/>
    <col min="3843" max="3843" width="11" customWidth="1"/>
    <col min="3844" max="3844" width="12.75" customWidth="1"/>
    <col min="3845" max="3848" width="9.125" hidden="1" customWidth="1"/>
    <col min="3849" max="3849" width="29.75" customWidth="1"/>
    <col min="3850" max="3850" width="10.625" customWidth="1"/>
    <col min="3851" max="3851" width="11" customWidth="1"/>
    <col min="3852" max="3856" width="9.125" hidden="1" customWidth="1"/>
    <col min="3857" max="3857" width="11" customWidth="1"/>
    <col min="4097" max="4097" width="30" customWidth="1"/>
    <col min="4098" max="4098" width="10.75" customWidth="1"/>
    <col min="4099" max="4099" width="11" customWidth="1"/>
    <col min="4100" max="4100" width="12.75" customWidth="1"/>
    <col min="4101" max="4104" width="9.125" hidden="1" customWidth="1"/>
    <col min="4105" max="4105" width="29.75" customWidth="1"/>
    <col min="4106" max="4106" width="10.625" customWidth="1"/>
    <col min="4107" max="4107" width="11" customWidth="1"/>
    <col min="4108" max="4112" width="9.125" hidden="1" customWidth="1"/>
    <col min="4113" max="4113" width="11" customWidth="1"/>
    <col min="4353" max="4353" width="30" customWidth="1"/>
    <col min="4354" max="4354" width="10.75" customWidth="1"/>
    <col min="4355" max="4355" width="11" customWidth="1"/>
    <col min="4356" max="4356" width="12.75" customWidth="1"/>
    <col min="4357" max="4360" width="9.125" hidden="1" customWidth="1"/>
    <col min="4361" max="4361" width="29.75" customWidth="1"/>
    <col min="4362" max="4362" width="10.625" customWidth="1"/>
    <col min="4363" max="4363" width="11" customWidth="1"/>
    <col min="4364" max="4368" width="9.125" hidden="1" customWidth="1"/>
    <col min="4369" max="4369" width="11" customWidth="1"/>
    <col min="4609" max="4609" width="30" customWidth="1"/>
    <col min="4610" max="4610" width="10.75" customWidth="1"/>
    <col min="4611" max="4611" width="11" customWidth="1"/>
    <col min="4612" max="4612" width="12.75" customWidth="1"/>
    <col min="4613" max="4616" width="9.125" hidden="1" customWidth="1"/>
    <col min="4617" max="4617" width="29.75" customWidth="1"/>
    <col min="4618" max="4618" width="10.625" customWidth="1"/>
    <col min="4619" max="4619" width="11" customWidth="1"/>
    <col min="4620" max="4624" width="9.125" hidden="1" customWidth="1"/>
    <col min="4625" max="4625" width="11" customWidth="1"/>
    <col min="4865" max="4865" width="30" customWidth="1"/>
    <col min="4866" max="4866" width="10.75" customWidth="1"/>
    <col min="4867" max="4867" width="11" customWidth="1"/>
    <col min="4868" max="4868" width="12.75" customWidth="1"/>
    <col min="4869" max="4872" width="9.125" hidden="1" customWidth="1"/>
    <col min="4873" max="4873" width="29.75" customWidth="1"/>
    <col min="4874" max="4874" width="10.625" customWidth="1"/>
    <col min="4875" max="4875" width="11" customWidth="1"/>
    <col min="4876" max="4880" width="9.125" hidden="1" customWidth="1"/>
    <col min="4881" max="4881" width="11" customWidth="1"/>
    <col min="5121" max="5121" width="30" customWidth="1"/>
    <col min="5122" max="5122" width="10.75" customWidth="1"/>
    <col min="5123" max="5123" width="11" customWidth="1"/>
    <col min="5124" max="5124" width="12.75" customWidth="1"/>
    <col min="5125" max="5128" width="9.125" hidden="1" customWidth="1"/>
    <col min="5129" max="5129" width="29.75" customWidth="1"/>
    <col min="5130" max="5130" width="10.625" customWidth="1"/>
    <col min="5131" max="5131" width="11" customWidth="1"/>
    <col min="5132" max="5136" width="9.125" hidden="1" customWidth="1"/>
    <col min="5137" max="5137" width="11" customWidth="1"/>
    <col min="5377" max="5377" width="30" customWidth="1"/>
    <col min="5378" max="5378" width="10.75" customWidth="1"/>
    <col min="5379" max="5379" width="11" customWidth="1"/>
    <col min="5380" max="5380" width="12.75" customWidth="1"/>
    <col min="5381" max="5384" width="9.125" hidden="1" customWidth="1"/>
    <col min="5385" max="5385" width="29.75" customWidth="1"/>
    <col min="5386" max="5386" width="10.625" customWidth="1"/>
    <col min="5387" max="5387" width="11" customWidth="1"/>
    <col min="5388" max="5392" width="9.125" hidden="1" customWidth="1"/>
    <col min="5393" max="5393" width="11" customWidth="1"/>
    <col min="5633" max="5633" width="30" customWidth="1"/>
    <col min="5634" max="5634" width="10.75" customWidth="1"/>
    <col min="5635" max="5635" width="11" customWidth="1"/>
    <col min="5636" max="5636" width="12.75" customWidth="1"/>
    <col min="5637" max="5640" width="9.125" hidden="1" customWidth="1"/>
    <col min="5641" max="5641" width="29.75" customWidth="1"/>
    <col min="5642" max="5642" width="10.625" customWidth="1"/>
    <col min="5643" max="5643" width="11" customWidth="1"/>
    <col min="5644" max="5648" width="9.125" hidden="1" customWidth="1"/>
    <col min="5649" max="5649" width="11" customWidth="1"/>
    <col min="5889" max="5889" width="30" customWidth="1"/>
    <col min="5890" max="5890" width="10.75" customWidth="1"/>
    <col min="5891" max="5891" width="11" customWidth="1"/>
    <col min="5892" max="5892" width="12.75" customWidth="1"/>
    <col min="5893" max="5896" width="9.125" hidden="1" customWidth="1"/>
    <col min="5897" max="5897" width="29.75" customWidth="1"/>
    <col min="5898" max="5898" width="10.625" customWidth="1"/>
    <col min="5899" max="5899" width="11" customWidth="1"/>
    <col min="5900" max="5904" width="9.125" hidden="1" customWidth="1"/>
    <col min="5905" max="5905" width="11" customWidth="1"/>
    <col min="6145" max="6145" width="30" customWidth="1"/>
    <col min="6146" max="6146" width="10.75" customWidth="1"/>
    <col min="6147" max="6147" width="11" customWidth="1"/>
    <col min="6148" max="6148" width="12.75" customWidth="1"/>
    <col min="6149" max="6152" width="9.125" hidden="1" customWidth="1"/>
    <col min="6153" max="6153" width="29.75" customWidth="1"/>
    <col min="6154" max="6154" width="10.625" customWidth="1"/>
    <col min="6155" max="6155" width="11" customWidth="1"/>
    <col min="6156" max="6160" width="9.125" hidden="1" customWidth="1"/>
    <col min="6161" max="6161" width="11" customWidth="1"/>
    <col min="6401" max="6401" width="30" customWidth="1"/>
    <col min="6402" max="6402" width="10.75" customWidth="1"/>
    <col min="6403" max="6403" width="11" customWidth="1"/>
    <col min="6404" max="6404" width="12.75" customWidth="1"/>
    <col min="6405" max="6408" width="9.125" hidden="1" customWidth="1"/>
    <col min="6409" max="6409" width="29.75" customWidth="1"/>
    <col min="6410" max="6410" width="10.625" customWidth="1"/>
    <col min="6411" max="6411" width="11" customWidth="1"/>
    <col min="6412" max="6416" width="9.125" hidden="1" customWidth="1"/>
    <col min="6417" max="6417" width="11" customWidth="1"/>
    <col min="6657" max="6657" width="30" customWidth="1"/>
    <col min="6658" max="6658" width="10.75" customWidth="1"/>
    <col min="6659" max="6659" width="11" customWidth="1"/>
    <col min="6660" max="6660" width="12.75" customWidth="1"/>
    <col min="6661" max="6664" width="9.125" hidden="1" customWidth="1"/>
    <col min="6665" max="6665" width="29.75" customWidth="1"/>
    <col min="6666" max="6666" width="10.625" customWidth="1"/>
    <col min="6667" max="6667" width="11" customWidth="1"/>
    <col min="6668" max="6672" width="9.125" hidden="1" customWidth="1"/>
    <col min="6673" max="6673" width="11" customWidth="1"/>
    <col min="6913" max="6913" width="30" customWidth="1"/>
    <col min="6914" max="6914" width="10.75" customWidth="1"/>
    <col min="6915" max="6915" width="11" customWidth="1"/>
    <col min="6916" max="6916" width="12.75" customWidth="1"/>
    <col min="6917" max="6920" width="9.125" hidden="1" customWidth="1"/>
    <col min="6921" max="6921" width="29.75" customWidth="1"/>
    <col min="6922" max="6922" width="10.625" customWidth="1"/>
    <col min="6923" max="6923" width="11" customWidth="1"/>
    <col min="6924" max="6928" width="9.125" hidden="1" customWidth="1"/>
    <col min="6929" max="6929" width="11" customWidth="1"/>
    <col min="7169" max="7169" width="30" customWidth="1"/>
    <col min="7170" max="7170" width="10.75" customWidth="1"/>
    <col min="7171" max="7171" width="11" customWidth="1"/>
    <col min="7172" max="7172" width="12.75" customWidth="1"/>
    <col min="7173" max="7176" width="9.125" hidden="1" customWidth="1"/>
    <col min="7177" max="7177" width="29.75" customWidth="1"/>
    <col min="7178" max="7178" width="10.625" customWidth="1"/>
    <col min="7179" max="7179" width="11" customWidth="1"/>
    <col min="7180" max="7184" width="9.125" hidden="1" customWidth="1"/>
    <col min="7185" max="7185" width="11" customWidth="1"/>
    <col min="7425" max="7425" width="30" customWidth="1"/>
    <col min="7426" max="7426" width="10.75" customWidth="1"/>
    <col min="7427" max="7427" width="11" customWidth="1"/>
    <col min="7428" max="7428" width="12.75" customWidth="1"/>
    <col min="7429" max="7432" width="9.125" hidden="1" customWidth="1"/>
    <col min="7433" max="7433" width="29.75" customWidth="1"/>
    <col min="7434" max="7434" width="10.625" customWidth="1"/>
    <col min="7435" max="7435" width="11" customWidth="1"/>
    <col min="7436" max="7440" width="9.125" hidden="1" customWidth="1"/>
    <col min="7441" max="7441" width="11" customWidth="1"/>
    <col min="7681" max="7681" width="30" customWidth="1"/>
    <col min="7682" max="7682" width="10.75" customWidth="1"/>
    <col min="7683" max="7683" width="11" customWidth="1"/>
    <col min="7684" max="7684" width="12.75" customWidth="1"/>
    <col min="7685" max="7688" width="9.125" hidden="1" customWidth="1"/>
    <col min="7689" max="7689" width="29.75" customWidth="1"/>
    <col min="7690" max="7690" width="10.625" customWidth="1"/>
    <col min="7691" max="7691" width="11" customWidth="1"/>
    <col min="7692" max="7696" width="9.125" hidden="1" customWidth="1"/>
    <col min="7697" max="7697" width="11" customWidth="1"/>
    <col min="7937" max="7937" width="30" customWidth="1"/>
    <col min="7938" max="7938" width="10.75" customWidth="1"/>
    <col min="7939" max="7939" width="11" customWidth="1"/>
    <col min="7940" max="7940" width="12.75" customWidth="1"/>
    <col min="7941" max="7944" width="9.125" hidden="1" customWidth="1"/>
    <col min="7945" max="7945" width="29.75" customWidth="1"/>
    <col min="7946" max="7946" width="10.625" customWidth="1"/>
    <col min="7947" max="7947" width="11" customWidth="1"/>
    <col min="7948" max="7952" width="9.125" hidden="1" customWidth="1"/>
    <col min="7953" max="7953" width="11" customWidth="1"/>
    <col min="8193" max="8193" width="30" customWidth="1"/>
    <col min="8194" max="8194" width="10.75" customWidth="1"/>
    <col min="8195" max="8195" width="11" customWidth="1"/>
    <col min="8196" max="8196" width="12.75" customWidth="1"/>
    <col min="8197" max="8200" width="9.125" hidden="1" customWidth="1"/>
    <col min="8201" max="8201" width="29.75" customWidth="1"/>
    <col min="8202" max="8202" width="10.625" customWidth="1"/>
    <col min="8203" max="8203" width="11" customWidth="1"/>
    <col min="8204" max="8208" width="9.125" hidden="1" customWidth="1"/>
    <col min="8209" max="8209" width="11" customWidth="1"/>
    <col min="8449" max="8449" width="30" customWidth="1"/>
    <col min="8450" max="8450" width="10.75" customWidth="1"/>
    <col min="8451" max="8451" width="11" customWidth="1"/>
    <col min="8452" max="8452" width="12.75" customWidth="1"/>
    <col min="8453" max="8456" width="9.125" hidden="1" customWidth="1"/>
    <col min="8457" max="8457" width="29.75" customWidth="1"/>
    <col min="8458" max="8458" width="10.625" customWidth="1"/>
    <col min="8459" max="8459" width="11" customWidth="1"/>
    <col min="8460" max="8464" width="9.125" hidden="1" customWidth="1"/>
    <col min="8465" max="8465" width="11" customWidth="1"/>
    <col min="8705" max="8705" width="30" customWidth="1"/>
    <col min="8706" max="8706" width="10.75" customWidth="1"/>
    <col min="8707" max="8707" width="11" customWidth="1"/>
    <col min="8708" max="8708" width="12.75" customWidth="1"/>
    <col min="8709" max="8712" width="9.125" hidden="1" customWidth="1"/>
    <col min="8713" max="8713" width="29.75" customWidth="1"/>
    <col min="8714" max="8714" width="10.625" customWidth="1"/>
    <col min="8715" max="8715" width="11" customWidth="1"/>
    <col min="8716" max="8720" width="9.125" hidden="1" customWidth="1"/>
    <col min="8721" max="8721" width="11" customWidth="1"/>
    <col min="8961" max="8961" width="30" customWidth="1"/>
    <col min="8962" max="8962" width="10.75" customWidth="1"/>
    <col min="8963" max="8963" width="11" customWidth="1"/>
    <col min="8964" max="8964" width="12.75" customWidth="1"/>
    <col min="8965" max="8968" width="9.125" hidden="1" customWidth="1"/>
    <col min="8969" max="8969" width="29.75" customWidth="1"/>
    <col min="8970" max="8970" width="10.625" customWidth="1"/>
    <col min="8971" max="8971" width="11" customWidth="1"/>
    <col min="8972" max="8976" width="9.125" hidden="1" customWidth="1"/>
    <col min="8977" max="8977" width="11" customWidth="1"/>
    <col min="9217" max="9217" width="30" customWidth="1"/>
    <col min="9218" max="9218" width="10.75" customWidth="1"/>
    <col min="9219" max="9219" width="11" customWidth="1"/>
    <col min="9220" max="9220" width="12.75" customWidth="1"/>
    <col min="9221" max="9224" width="9.125" hidden="1" customWidth="1"/>
    <col min="9225" max="9225" width="29.75" customWidth="1"/>
    <col min="9226" max="9226" width="10.625" customWidth="1"/>
    <col min="9227" max="9227" width="11" customWidth="1"/>
    <col min="9228" max="9232" width="9.125" hidden="1" customWidth="1"/>
    <col min="9233" max="9233" width="11" customWidth="1"/>
    <col min="9473" max="9473" width="30" customWidth="1"/>
    <col min="9474" max="9474" width="10.75" customWidth="1"/>
    <col min="9475" max="9475" width="11" customWidth="1"/>
    <col min="9476" max="9476" width="12.75" customWidth="1"/>
    <col min="9477" max="9480" width="9.125" hidden="1" customWidth="1"/>
    <col min="9481" max="9481" width="29.75" customWidth="1"/>
    <col min="9482" max="9482" width="10.625" customWidth="1"/>
    <col min="9483" max="9483" width="11" customWidth="1"/>
    <col min="9484" max="9488" width="9.125" hidden="1" customWidth="1"/>
    <col min="9489" max="9489" width="11" customWidth="1"/>
    <col min="9729" max="9729" width="30" customWidth="1"/>
    <col min="9730" max="9730" width="10.75" customWidth="1"/>
    <col min="9731" max="9731" width="11" customWidth="1"/>
    <col min="9732" max="9732" width="12.75" customWidth="1"/>
    <col min="9733" max="9736" width="9.125" hidden="1" customWidth="1"/>
    <col min="9737" max="9737" width="29.75" customWidth="1"/>
    <col min="9738" max="9738" width="10.625" customWidth="1"/>
    <col min="9739" max="9739" width="11" customWidth="1"/>
    <col min="9740" max="9744" width="9.125" hidden="1" customWidth="1"/>
    <col min="9745" max="9745" width="11" customWidth="1"/>
    <col min="9985" max="9985" width="30" customWidth="1"/>
    <col min="9986" max="9986" width="10.75" customWidth="1"/>
    <col min="9987" max="9987" width="11" customWidth="1"/>
    <col min="9988" max="9988" width="12.75" customWidth="1"/>
    <col min="9989" max="9992" width="9.125" hidden="1" customWidth="1"/>
    <col min="9993" max="9993" width="29.75" customWidth="1"/>
    <col min="9994" max="9994" width="10.625" customWidth="1"/>
    <col min="9995" max="9995" width="11" customWidth="1"/>
    <col min="9996" max="10000" width="9.125" hidden="1" customWidth="1"/>
    <col min="10001" max="10001" width="11" customWidth="1"/>
    <col min="10241" max="10241" width="30" customWidth="1"/>
    <col min="10242" max="10242" width="10.75" customWidth="1"/>
    <col min="10243" max="10243" width="11" customWidth="1"/>
    <col min="10244" max="10244" width="12.75" customWidth="1"/>
    <col min="10245" max="10248" width="9.125" hidden="1" customWidth="1"/>
    <col min="10249" max="10249" width="29.75" customWidth="1"/>
    <col min="10250" max="10250" width="10.625" customWidth="1"/>
    <col min="10251" max="10251" width="11" customWidth="1"/>
    <col min="10252" max="10256" width="9.125" hidden="1" customWidth="1"/>
    <col min="10257" max="10257" width="11" customWidth="1"/>
    <col min="10497" max="10497" width="30" customWidth="1"/>
    <col min="10498" max="10498" width="10.75" customWidth="1"/>
    <col min="10499" max="10499" width="11" customWidth="1"/>
    <col min="10500" max="10500" width="12.75" customWidth="1"/>
    <col min="10501" max="10504" width="9.125" hidden="1" customWidth="1"/>
    <col min="10505" max="10505" width="29.75" customWidth="1"/>
    <col min="10506" max="10506" width="10.625" customWidth="1"/>
    <col min="10507" max="10507" width="11" customWidth="1"/>
    <col min="10508" max="10512" width="9.125" hidden="1" customWidth="1"/>
    <col min="10513" max="10513" width="11" customWidth="1"/>
    <col min="10753" max="10753" width="30" customWidth="1"/>
    <col min="10754" max="10754" width="10.75" customWidth="1"/>
    <col min="10755" max="10755" width="11" customWidth="1"/>
    <col min="10756" max="10756" width="12.75" customWidth="1"/>
    <col min="10757" max="10760" width="9.125" hidden="1" customWidth="1"/>
    <col min="10761" max="10761" width="29.75" customWidth="1"/>
    <col min="10762" max="10762" width="10.625" customWidth="1"/>
    <col min="10763" max="10763" width="11" customWidth="1"/>
    <col min="10764" max="10768" width="9.125" hidden="1" customWidth="1"/>
    <col min="10769" max="10769" width="11" customWidth="1"/>
    <col min="11009" max="11009" width="30" customWidth="1"/>
    <col min="11010" max="11010" width="10.75" customWidth="1"/>
    <col min="11011" max="11011" width="11" customWidth="1"/>
    <col min="11012" max="11012" width="12.75" customWidth="1"/>
    <col min="11013" max="11016" width="9.125" hidden="1" customWidth="1"/>
    <col min="11017" max="11017" width="29.75" customWidth="1"/>
    <col min="11018" max="11018" width="10.625" customWidth="1"/>
    <col min="11019" max="11019" width="11" customWidth="1"/>
    <col min="11020" max="11024" width="9.125" hidden="1" customWidth="1"/>
    <col min="11025" max="11025" width="11" customWidth="1"/>
    <col min="11265" max="11265" width="30" customWidth="1"/>
    <col min="11266" max="11266" width="10.75" customWidth="1"/>
    <col min="11267" max="11267" width="11" customWidth="1"/>
    <col min="11268" max="11268" width="12.75" customWidth="1"/>
    <col min="11269" max="11272" width="9.125" hidden="1" customWidth="1"/>
    <col min="11273" max="11273" width="29.75" customWidth="1"/>
    <col min="11274" max="11274" width="10.625" customWidth="1"/>
    <col min="11275" max="11275" width="11" customWidth="1"/>
    <col min="11276" max="11280" width="9.125" hidden="1" customWidth="1"/>
    <col min="11281" max="11281" width="11" customWidth="1"/>
    <col min="11521" max="11521" width="30" customWidth="1"/>
    <col min="11522" max="11522" width="10.75" customWidth="1"/>
    <col min="11523" max="11523" width="11" customWidth="1"/>
    <col min="11524" max="11524" width="12.75" customWidth="1"/>
    <col min="11525" max="11528" width="9.125" hidden="1" customWidth="1"/>
    <col min="11529" max="11529" width="29.75" customWidth="1"/>
    <col min="11530" max="11530" width="10.625" customWidth="1"/>
    <col min="11531" max="11531" width="11" customWidth="1"/>
    <col min="11532" max="11536" width="9.125" hidden="1" customWidth="1"/>
    <col min="11537" max="11537" width="11" customWidth="1"/>
    <col min="11777" max="11777" width="30" customWidth="1"/>
    <col min="11778" max="11778" width="10.75" customWidth="1"/>
    <col min="11779" max="11779" width="11" customWidth="1"/>
    <col min="11780" max="11780" width="12.75" customWidth="1"/>
    <col min="11781" max="11784" width="9.125" hidden="1" customWidth="1"/>
    <col min="11785" max="11785" width="29.75" customWidth="1"/>
    <col min="11786" max="11786" width="10.625" customWidth="1"/>
    <col min="11787" max="11787" width="11" customWidth="1"/>
    <col min="11788" max="11792" width="9.125" hidden="1" customWidth="1"/>
    <col min="11793" max="11793" width="11" customWidth="1"/>
    <col min="12033" max="12033" width="30" customWidth="1"/>
    <col min="12034" max="12034" width="10.75" customWidth="1"/>
    <col min="12035" max="12035" width="11" customWidth="1"/>
    <col min="12036" max="12036" width="12.75" customWidth="1"/>
    <col min="12037" max="12040" width="9.125" hidden="1" customWidth="1"/>
    <col min="12041" max="12041" width="29.75" customWidth="1"/>
    <col min="12042" max="12042" width="10.625" customWidth="1"/>
    <col min="12043" max="12043" width="11" customWidth="1"/>
    <col min="12044" max="12048" width="9.125" hidden="1" customWidth="1"/>
    <col min="12049" max="12049" width="11" customWidth="1"/>
    <col min="12289" max="12289" width="30" customWidth="1"/>
    <col min="12290" max="12290" width="10.75" customWidth="1"/>
    <col min="12291" max="12291" width="11" customWidth="1"/>
    <col min="12292" max="12292" width="12.75" customWidth="1"/>
    <col min="12293" max="12296" width="9.125" hidden="1" customWidth="1"/>
    <col min="12297" max="12297" width="29.75" customWidth="1"/>
    <col min="12298" max="12298" width="10.625" customWidth="1"/>
    <col min="12299" max="12299" width="11" customWidth="1"/>
    <col min="12300" max="12304" width="9.125" hidden="1" customWidth="1"/>
    <col min="12305" max="12305" width="11" customWidth="1"/>
    <col min="12545" max="12545" width="30" customWidth="1"/>
    <col min="12546" max="12546" width="10.75" customWidth="1"/>
    <col min="12547" max="12547" width="11" customWidth="1"/>
    <col min="12548" max="12548" width="12.75" customWidth="1"/>
    <col min="12549" max="12552" width="9.125" hidden="1" customWidth="1"/>
    <col min="12553" max="12553" width="29.75" customWidth="1"/>
    <col min="12554" max="12554" width="10.625" customWidth="1"/>
    <col min="12555" max="12555" width="11" customWidth="1"/>
    <col min="12556" max="12560" width="9.125" hidden="1" customWidth="1"/>
    <col min="12561" max="12561" width="11" customWidth="1"/>
    <col min="12801" max="12801" width="30" customWidth="1"/>
    <col min="12802" max="12802" width="10.75" customWidth="1"/>
    <col min="12803" max="12803" width="11" customWidth="1"/>
    <col min="12804" max="12804" width="12.75" customWidth="1"/>
    <col min="12805" max="12808" width="9.125" hidden="1" customWidth="1"/>
    <col min="12809" max="12809" width="29.75" customWidth="1"/>
    <col min="12810" max="12810" width="10.625" customWidth="1"/>
    <col min="12811" max="12811" width="11" customWidth="1"/>
    <col min="12812" max="12816" width="9.125" hidden="1" customWidth="1"/>
    <col min="12817" max="12817" width="11" customWidth="1"/>
    <col min="13057" max="13057" width="30" customWidth="1"/>
    <col min="13058" max="13058" width="10.75" customWidth="1"/>
    <col min="13059" max="13059" width="11" customWidth="1"/>
    <col min="13060" max="13060" width="12.75" customWidth="1"/>
    <col min="13061" max="13064" width="9.125" hidden="1" customWidth="1"/>
    <col min="13065" max="13065" width="29.75" customWidth="1"/>
    <col min="13066" max="13066" width="10.625" customWidth="1"/>
    <col min="13067" max="13067" width="11" customWidth="1"/>
    <col min="13068" max="13072" width="9.125" hidden="1" customWidth="1"/>
    <col min="13073" max="13073" width="11" customWidth="1"/>
    <col min="13313" max="13313" width="30" customWidth="1"/>
    <col min="13314" max="13314" width="10.75" customWidth="1"/>
    <col min="13315" max="13315" width="11" customWidth="1"/>
    <col min="13316" max="13316" width="12.75" customWidth="1"/>
    <col min="13317" max="13320" width="9.125" hidden="1" customWidth="1"/>
    <col min="13321" max="13321" width="29.75" customWidth="1"/>
    <col min="13322" max="13322" width="10.625" customWidth="1"/>
    <col min="13323" max="13323" width="11" customWidth="1"/>
    <col min="13324" max="13328" width="9.125" hidden="1" customWidth="1"/>
    <col min="13329" max="13329" width="11" customWidth="1"/>
    <col min="13569" max="13569" width="30" customWidth="1"/>
    <col min="13570" max="13570" width="10.75" customWidth="1"/>
    <col min="13571" max="13571" width="11" customWidth="1"/>
    <col min="13572" max="13572" width="12.75" customWidth="1"/>
    <col min="13573" max="13576" width="9.125" hidden="1" customWidth="1"/>
    <col min="13577" max="13577" width="29.75" customWidth="1"/>
    <col min="13578" max="13578" width="10.625" customWidth="1"/>
    <col min="13579" max="13579" width="11" customWidth="1"/>
    <col min="13580" max="13584" width="9.125" hidden="1" customWidth="1"/>
    <col min="13585" max="13585" width="11" customWidth="1"/>
    <col min="13825" max="13825" width="30" customWidth="1"/>
    <col min="13826" max="13826" width="10.75" customWidth="1"/>
    <col min="13827" max="13827" width="11" customWidth="1"/>
    <col min="13828" max="13828" width="12.75" customWidth="1"/>
    <col min="13829" max="13832" width="9.125" hidden="1" customWidth="1"/>
    <col min="13833" max="13833" width="29.75" customWidth="1"/>
    <col min="13834" max="13834" width="10.625" customWidth="1"/>
    <col min="13835" max="13835" width="11" customWidth="1"/>
    <col min="13836" max="13840" width="9.125" hidden="1" customWidth="1"/>
    <col min="13841" max="13841" width="11" customWidth="1"/>
    <col min="14081" max="14081" width="30" customWidth="1"/>
    <col min="14082" max="14082" width="10.75" customWidth="1"/>
    <col min="14083" max="14083" width="11" customWidth="1"/>
    <col min="14084" max="14084" width="12.75" customWidth="1"/>
    <col min="14085" max="14088" width="9.125" hidden="1" customWidth="1"/>
    <col min="14089" max="14089" width="29.75" customWidth="1"/>
    <col min="14090" max="14090" width="10.625" customWidth="1"/>
    <col min="14091" max="14091" width="11" customWidth="1"/>
    <col min="14092" max="14096" width="9.125" hidden="1" customWidth="1"/>
    <col min="14097" max="14097" width="11" customWidth="1"/>
    <col min="14337" max="14337" width="30" customWidth="1"/>
    <col min="14338" max="14338" width="10.75" customWidth="1"/>
    <col min="14339" max="14339" width="11" customWidth="1"/>
    <col min="14340" max="14340" width="12.75" customWidth="1"/>
    <col min="14341" max="14344" width="9.125" hidden="1" customWidth="1"/>
    <col min="14345" max="14345" width="29.75" customWidth="1"/>
    <col min="14346" max="14346" width="10.625" customWidth="1"/>
    <col min="14347" max="14347" width="11" customWidth="1"/>
    <col min="14348" max="14352" width="9.125" hidden="1" customWidth="1"/>
    <col min="14353" max="14353" width="11" customWidth="1"/>
    <col min="14593" max="14593" width="30" customWidth="1"/>
    <col min="14594" max="14594" width="10.75" customWidth="1"/>
    <col min="14595" max="14595" width="11" customWidth="1"/>
    <col min="14596" max="14596" width="12.75" customWidth="1"/>
    <col min="14597" max="14600" width="9.125" hidden="1" customWidth="1"/>
    <col min="14601" max="14601" width="29.75" customWidth="1"/>
    <col min="14602" max="14602" width="10.625" customWidth="1"/>
    <col min="14603" max="14603" width="11" customWidth="1"/>
    <col min="14604" max="14608" width="9.125" hidden="1" customWidth="1"/>
    <col min="14609" max="14609" width="11" customWidth="1"/>
    <col min="14849" max="14849" width="30" customWidth="1"/>
    <col min="14850" max="14850" width="10.75" customWidth="1"/>
    <col min="14851" max="14851" width="11" customWidth="1"/>
    <col min="14852" max="14852" width="12.75" customWidth="1"/>
    <col min="14853" max="14856" width="9.125" hidden="1" customWidth="1"/>
    <col min="14857" max="14857" width="29.75" customWidth="1"/>
    <col min="14858" max="14858" width="10.625" customWidth="1"/>
    <col min="14859" max="14859" width="11" customWidth="1"/>
    <col min="14860" max="14864" width="9.125" hidden="1" customWidth="1"/>
    <col min="14865" max="14865" width="11" customWidth="1"/>
    <col min="15105" max="15105" width="30" customWidth="1"/>
    <col min="15106" max="15106" width="10.75" customWidth="1"/>
    <col min="15107" max="15107" width="11" customWidth="1"/>
    <col min="15108" max="15108" width="12.75" customWidth="1"/>
    <col min="15109" max="15112" width="9.125" hidden="1" customWidth="1"/>
    <col min="15113" max="15113" width="29.75" customWidth="1"/>
    <col min="15114" max="15114" width="10.625" customWidth="1"/>
    <col min="15115" max="15115" width="11" customWidth="1"/>
    <col min="15116" max="15120" width="9.125" hidden="1" customWidth="1"/>
    <col min="15121" max="15121" width="11" customWidth="1"/>
    <col min="15361" max="15361" width="30" customWidth="1"/>
    <col min="15362" max="15362" width="10.75" customWidth="1"/>
    <col min="15363" max="15363" width="11" customWidth="1"/>
    <col min="15364" max="15364" width="12.75" customWidth="1"/>
    <col min="15365" max="15368" width="9.125" hidden="1" customWidth="1"/>
    <col min="15369" max="15369" width="29.75" customWidth="1"/>
    <col min="15370" max="15370" width="10.625" customWidth="1"/>
    <col min="15371" max="15371" width="11" customWidth="1"/>
    <col min="15372" max="15376" width="9.125" hidden="1" customWidth="1"/>
    <col min="15377" max="15377" width="11" customWidth="1"/>
    <col min="15617" max="15617" width="30" customWidth="1"/>
    <col min="15618" max="15618" width="10.75" customWidth="1"/>
    <col min="15619" max="15619" width="11" customWidth="1"/>
    <col min="15620" max="15620" width="12.75" customWidth="1"/>
    <col min="15621" max="15624" width="9.125" hidden="1" customWidth="1"/>
    <col min="15625" max="15625" width="29.75" customWidth="1"/>
    <col min="15626" max="15626" width="10.625" customWidth="1"/>
    <col min="15627" max="15627" width="11" customWidth="1"/>
    <col min="15628" max="15632" width="9.125" hidden="1" customWidth="1"/>
    <col min="15633" max="15633" width="11" customWidth="1"/>
    <col min="15873" max="15873" width="30" customWidth="1"/>
    <col min="15874" max="15874" width="10.75" customWidth="1"/>
    <col min="15875" max="15875" width="11" customWidth="1"/>
    <col min="15876" max="15876" width="12.75" customWidth="1"/>
    <col min="15877" max="15880" width="9.125" hidden="1" customWidth="1"/>
    <col min="15881" max="15881" width="29.75" customWidth="1"/>
    <col min="15882" max="15882" width="10.625" customWidth="1"/>
    <col min="15883" max="15883" width="11" customWidth="1"/>
    <col min="15884" max="15888" width="9.125" hidden="1" customWidth="1"/>
    <col min="15889" max="15889" width="11" customWidth="1"/>
    <col min="16129" max="16129" width="30" customWidth="1"/>
    <col min="16130" max="16130" width="10.75" customWidth="1"/>
    <col min="16131" max="16131" width="11" customWidth="1"/>
    <col min="16132" max="16132" width="12.75" customWidth="1"/>
    <col min="16133" max="16136" width="9.125" hidden="1" customWidth="1"/>
    <col min="16137" max="16137" width="29.75" customWidth="1"/>
    <col min="16138" max="16138" width="10.625" customWidth="1"/>
    <col min="16139" max="16139" width="11" customWidth="1"/>
    <col min="16140" max="16144" width="9.125" hidden="1" customWidth="1"/>
    <col min="16145" max="16145" width="11" customWidth="1"/>
  </cols>
  <sheetData>
    <row r="1" ht="22.5" spans="1:17">
      <c r="A1" s="1" t="s">
        <v>2402</v>
      </c>
      <c r="B1" s="1"/>
      <c r="C1" s="1"/>
      <c r="D1" s="1"/>
      <c r="E1" s="1"/>
      <c r="F1" s="1"/>
      <c r="G1" s="1"/>
      <c r="H1" s="1"/>
      <c r="I1" s="1"/>
      <c r="J1" s="1"/>
      <c r="K1" s="1"/>
      <c r="L1" s="1"/>
      <c r="M1" s="1"/>
      <c r="N1" s="1"/>
      <c r="O1" s="1"/>
      <c r="P1" s="1"/>
      <c r="Q1" s="1"/>
    </row>
    <row r="2" spans="1:17">
      <c r="A2" s="2" t="s">
        <v>2403</v>
      </c>
      <c r="B2" s="2"/>
      <c r="C2" s="2"/>
      <c r="D2" s="2"/>
      <c r="E2" s="2"/>
      <c r="F2" s="2"/>
      <c r="G2" s="2"/>
      <c r="H2" s="2"/>
      <c r="I2" s="2"/>
      <c r="J2" s="2"/>
      <c r="K2" s="2"/>
      <c r="L2" s="2"/>
      <c r="M2" s="2"/>
      <c r="N2" s="2"/>
      <c r="O2" s="2"/>
      <c r="P2" s="2"/>
      <c r="Q2" s="2"/>
    </row>
    <row r="3" spans="1:17">
      <c r="A3" s="3" t="s">
        <v>778</v>
      </c>
      <c r="B3" s="3"/>
      <c r="C3" s="3"/>
      <c r="D3" s="3"/>
      <c r="E3" s="3"/>
      <c r="F3" s="3"/>
      <c r="G3" s="3"/>
      <c r="H3" s="3"/>
      <c r="I3" s="3"/>
      <c r="J3" s="3"/>
      <c r="K3" s="3"/>
      <c r="L3" s="3"/>
      <c r="M3" s="3"/>
      <c r="N3" s="3"/>
      <c r="O3" s="3"/>
      <c r="P3" s="3"/>
      <c r="Q3" s="3"/>
    </row>
    <row r="4" spans="1:17">
      <c r="A4" s="4" t="s">
        <v>1998</v>
      </c>
      <c r="B4" s="5" t="s">
        <v>2404</v>
      </c>
      <c r="C4" s="4"/>
      <c r="D4" s="5" t="s">
        <v>1983</v>
      </c>
      <c r="E4" s="4" t="s">
        <v>1878</v>
      </c>
      <c r="F4" s="4" t="s">
        <v>1930</v>
      </c>
      <c r="G4" s="4" t="s">
        <v>1932</v>
      </c>
      <c r="H4" s="6" t="s">
        <v>1942</v>
      </c>
      <c r="I4" s="4" t="s">
        <v>1998</v>
      </c>
      <c r="J4" s="5" t="s">
        <v>2405</v>
      </c>
      <c r="K4" s="4"/>
      <c r="L4" s="16" t="s">
        <v>1879</v>
      </c>
      <c r="M4" s="4" t="s">
        <v>1943</v>
      </c>
      <c r="N4" s="4" t="s">
        <v>1933</v>
      </c>
      <c r="O4" s="4" t="s">
        <v>1931</v>
      </c>
      <c r="P4" s="4" t="s">
        <v>2406</v>
      </c>
      <c r="Q4" s="4" t="s">
        <v>1989</v>
      </c>
    </row>
    <row r="5" spans="1:17">
      <c r="A5" s="7"/>
      <c r="B5" s="8" t="s">
        <v>2407</v>
      </c>
      <c r="C5" s="7" t="s">
        <v>5</v>
      </c>
      <c r="D5" s="8"/>
      <c r="E5" s="7"/>
      <c r="F5" s="7"/>
      <c r="G5" s="7"/>
      <c r="H5" s="9"/>
      <c r="I5" s="7"/>
      <c r="J5" s="8" t="s">
        <v>2407</v>
      </c>
      <c r="K5" s="7" t="s">
        <v>5</v>
      </c>
      <c r="L5" s="17"/>
      <c r="M5" s="7"/>
      <c r="N5" s="7"/>
      <c r="O5" s="7"/>
      <c r="P5" s="7"/>
      <c r="Q5" s="7"/>
    </row>
    <row r="6" spans="1:17">
      <c r="A6" s="10" t="s">
        <v>2408</v>
      </c>
      <c r="B6" s="11">
        <f t="shared" ref="B6:H6" si="0">SUM(B7:B14)</f>
        <v>4466</v>
      </c>
      <c r="C6" s="11">
        <f t="shared" si="0"/>
        <v>4505</v>
      </c>
      <c r="D6" s="11">
        <f t="shared" si="0"/>
        <v>3923</v>
      </c>
      <c r="E6" s="11">
        <f t="shared" si="0"/>
        <v>0</v>
      </c>
      <c r="F6" s="11">
        <f t="shared" si="0"/>
        <v>0</v>
      </c>
      <c r="G6" s="11">
        <f t="shared" si="0"/>
        <v>0</v>
      </c>
      <c r="H6" s="12">
        <f t="shared" si="0"/>
        <v>0</v>
      </c>
      <c r="I6" s="10" t="s">
        <v>2409</v>
      </c>
      <c r="J6" s="11">
        <f t="shared" ref="J6:O6" si="1">SUM(J7:J14)</f>
        <v>3576</v>
      </c>
      <c r="K6" s="11">
        <f t="shared" si="1"/>
        <v>3576</v>
      </c>
      <c r="L6" s="11">
        <f t="shared" si="1"/>
        <v>0</v>
      </c>
      <c r="M6" s="11">
        <f t="shared" si="1"/>
        <v>0</v>
      </c>
      <c r="N6" s="11">
        <f t="shared" si="1"/>
        <v>0</v>
      </c>
      <c r="O6" s="11">
        <f t="shared" si="1"/>
        <v>0</v>
      </c>
      <c r="P6" s="11">
        <f>P13</f>
        <v>0</v>
      </c>
      <c r="Q6" s="18">
        <f t="shared" ref="Q6:Q14" si="2">SUM(C6:H6)-SUM(K6:P6)</f>
        <v>4852</v>
      </c>
    </row>
    <row r="7" spans="1:17">
      <c r="A7" s="13" t="s">
        <v>2410</v>
      </c>
      <c r="B7" s="14">
        <v>0</v>
      </c>
      <c r="C7" s="14">
        <v>0</v>
      </c>
      <c r="D7" s="14">
        <v>0</v>
      </c>
      <c r="E7" s="14">
        <v>0</v>
      </c>
      <c r="F7" s="14">
        <v>0</v>
      </c>
      <c r="G7" s="14">
        <v>0</v>
      </c>
      <c r="H7" s="15">
        <v>0</v>
      </c>
      <c r="I7" s="13" t="s">
        <v>2411</v>
      </c>
      <c r="J7" s="14">
        <v>0</v>
      </c>
      <c r="K7" s="14">
        <v>0</v>
      </c>
      <c r="L7" s="14">
        <v>0</v>
      </c>
      <c r="M7" s="14">
        <v>0</v>
      </c>
      <c r="N7" s="14">
        <v>0</v>
      </c>
      <c r="O7" s="14">
        <v>0</v>
      </c>
      <c r="P7" s="14">
        <v>0</v>
      </c>
      <c r="Q7" s="19">
        <f t="shared" si="2"/>
        <v>0</v>
      </c>
    </row>
    <row r="8" spans="1:17">
      <c r="A8" s="13" t="s">
        <v>2412</v>
      </c>
      <c r="B8" s="14">
        <v>0</v>
      </c>
      <c r="C8" s="14">
        <v>0</v>
      </c>
      <c r="D8" s="14">
        <v>0</v>
      </c>
      <c r="E8" s="14">
        <v>0</v>
      </c>
      <c r="F8" s="14">
        <v>0</v>
      </c>
      <c r="G8" s="14">
        <v>0</v>
      </c>
      <c r="H8" s="15">
        <v>0</v>
      </c>
      <c r="I8" s="13" t="s">
        <v>2413</v>
      </c>
      <c r="J8" s="14">
        <v>0</v>
      </c>
      <c r="K8" s="14">
        <v>0</v>
      </c>
      <c r="L8" s="14">
        <v>0</v>
      </c>
      <c r="M8" s="14">
        <v>0</v>
      </c>
      <c r="N8" s="14">
        <v>0</v>
      </c>
      <c r="O8" s="14">
        <v>0</v>
      </c>
      <c r="P8" s="14">
        <v>0</v>
      </c>
      <c r="Q8" s="19">
        <f t="shared" si="2"/>
        <v>0</v>
      </c>
    </row>
    <row r="9" spans="1:17">
      <c r="A9" s="13" t="s">
        <v>2414</v>
      </c>
      <c r="B9" s="14">
        <v>641</v>
      </c>
      <c r="C9" s="14">
        <v>644</v>
      </c>
      <c r="D9" s="14">
        <v>606</v>
      </c>
      <c r="E9" s="14">
        <v>0</v>
      </c>
      <c r="F9" s="14">
        <v>0</v>
      </c>
      <c r="G9" s="14">
        <v>0</v>
      </c>
      <c r="H9" s="15">
        <v>0</v>
      </c>
      <c r="I9" s="13" t="s">
        <v>2415</v>
      </c>
      <c r="J9" s="14">
        <v>425</v>
      </c>
      <c r="K9" s="14">
        <v>425</v>
      </c>
      <c r="L9" s="14">
        <v>0</v>
      </c>
      <c r="M9" s="14">
        <v>0</v>
      </c>
      <c r="N9" s="14">
        <v>0</v>
      </c>
      <c r="O9" s="14">
        <v>0</v>
      </c>
      <c r="P9" s="14">
        <v>0</v>
      </c>
      <c r="Q9" s="18">
        <f t="shared" si="2"/>
        <v>825</v>
      </c>
    </row>
    <row r="10" spans="1:17">
      <c r="A10" s="13" t="s">
        <v>2416</v>
      </c>
      <c r="B10" s="14">
        <v>2306</v>
      </c>
      <c r="C10" s="14">
        <v>2332</v>
      </c>
      <c r="D10" s="14">
        <v>2040</v>
      </c>
      <c r="E10" s="14">
        <v>0</v>
      </c>
      <c r="F10" s="14">
        <v>0</v>
      </c>
      <c r="G10" s="14">
        <v>0</v>
      </c>
      <c r="H10" s="15">
        <v>0</v>
      </c>
      <c r="I10" s="13" t="s">
        <v>2417</v>
      </c>
      <c r="J10" s="14">
        <v>1795</v>
      </c>
      <c r="K10" s="14">
        <v>1795</v>
      </c>
      <c r="L10" s="14">
        <v>0</v>
      </c>
      <c r="M10" s="14">
        <v>0</v>
      </c>
      <c r="N10" s="14">
        <v>0</v>
      </c>
      <c r="O10" s="14">
        <v>0</v>
      </c>
      <c r="P10" s="14">
        <v>0</v>
      </c>
      <c r="Q10" s="18">
        <f t="shared" si="2"/>
        <v>2577</v>
      </c>
    </row>
    <row r="11" spans="1:17">
      <c r="A11" s="13" t="s">
        <v>2418</v>
      </c>
      <c r="B11" s="14">
        <v>1446</v>
      </c>
      <c r="C11" s="14">
        <v>1456</v>
      </c>
      <c r="D11" s="14">
        <v>1099</v>
      </c>
      <c r="E11" s="14">
        <v>0</v>
      </c>
      <c r="F11" s="14">
        <v>0</v>
      </c>
      <c r="G11" s="14">
        <v>0</v>
      </c>
      <c r="H11" s="15">
        <v>0</v>
      </c>
      <c r="I11" s="13" t="s">
        <v>2419</v>
      </c>
      <c r="J11" s="14">
        <v>1345</v>
      </c>
      <c r="K11" s="14">
        <v>1345</v>
      </c>
      <c r="L11" s="14">
        <v>0</v>
      </c>
      <c r="M11" s="14">
        <v>0</v>
      </c>
      <c r="N11" s="14">
        <v>0</v>
      </c>
      <c r="O11" s="14">
        <v>0</v>
      </c>
      <c r="P11" s="14">
        <v>0</v>
      </c>
      <c r="Q11" s="20">
        <f t="shared" si="2"/>
        <v>1210</v>
      </c>
    </row>
    <row r="12" spans="1:17">
      <c r="A12" s="13" t="s">
        <v>2420</v>
      </c>
      <c r="B12" s="14">
        <v>0</v>
      </c>
      <c r="C12" s="14">
        <v>0</v>
      </c>
      <c r="D12" s="14">
        <v>0</v>
      </c>
      <c r="E12" s="14">
        <v>0</v>
      </c>
      <c r="F12" s="14">
        <v>0</v>
      </c>
      <c r="G12" s="14">
        <v>0</v>
      </c>
      <c r="H12" s="15">
        <v>0</v>
      </c>
      <c r="I12" s="13" t="s">
        <v>2421</v>
      </c>
      <c r="J12" s="14">
        <v>0</v>
      </c>
      <c r="K12" s="14">
        <v>0</v>
      </c>
      <c r="L12" s="14">
        <v>0</v>
      </c>
      <c r="M12" s="14">
        <v>0</v>
      </c>
      <c r="N12" s="14">
        <v>0</v>
      </c>
      <c r="O12" s="14">
        <v>0</v>
      </c>
      <c r="P12" s="14">
        <v>0</v>
      </c>
      <c r="Q12" s="18">
        <f t="shared" si="2"/>
        <v>0</v>
      </c>
    </row>
    <row r="13" spans="1:17">
      <c r="A13" s="13" t="s">
        <v>2422</v>
      </c>
      <c r="B13" s="14">
        <v>0</v>
      </c>
      <c r="C13" s="14">
        <v>0</v>
      </c>
      <c r="D13" s="14">
        <v>0</v>
      </c>
      <c r="E13" s="14">
        <v>0</v>
      </c>
      <c r="F13" s="14">
        <v>0</v>
      </c>
      <c r="G13" s="14">
        <v>0</v>
      </c>
      <c r="H13" s="15">
        <v>0</v>
      </c>
      <c r="I13" s="13" t="s">
        <v>2423</v>
      </c>
      <c r="J13" s="14">
        <v>0</v>
      </c>
      <c r="K13" s="14">
        <v>0</v>
      </c>
      <c r="L13" s="14">
        <v>0</v>
      </c>
      <c r="M13" s="14">
        <v>0</v>
      </c>
      <c r="N13" s="14">
        <v>0</v>
      </c>
      <c r="O13" s="14">
        <v>0</v>
      </c>
      <c r="P13" s="14">
        <v>0</v>
      </c>
      <c r="Q13" s="21">
        <f t="shared" si="2"/>
        <v>0</v>
      </c>
    </row>
    <row r="14" spans="1:17">
      <c r="A14" s="13" t="s">
        <v>2424</v>
      </c>
      <c r="B14" s="14">
        <v>73</v>
      </c>
      <c r="C14" s="14">
        <v>73</v>
      </c>
      <c r="D14" s="14">
        <v>178</v>
      </c>
      <c r="E14" s="14">
        <v>0</v>
      </c>
      <c r="F14" s="14">
        <v>0</v>
      </c>
      <c r="G14" s="14">
        <v>0</v>
      </c>
      <c r="H14" s="15">
        <v>0</v>
      </c>
      <c r="I14" s="13" t="s">
        <v>2425</v>
      </c>
      <c r="J14" s="14">
        <v>11</v>
      </c>
      <c r="K14" s="14">
        <v>11</v>
      </c>
      <c r="L14" s="14">
        <v>0</v>
      </c>
      <c r="M14" s="14">
        <v>0</v>
      </c>
      <c r="N14" s="14">
        <v>0</v>
      </c>
      <c r="O14" s="14">
        <v>0</v>
      </c>
      <c r="P14" s="14">
        <v>0</v>
      </c>
      <c r="Q14" s="18">
        <f t="shared" si="2"/>
        <v>240</v>
      </c>
    </row>
  </sheetData>
  <mergeCells count="18">
    <mergeCell ref="A1:Q1"/>
    <mergeCell ref="A2:Q2"/>
    <mergeCell ref="A3:Q3"/>
    <mergeCell ref="B4:C4"/>
    <mergeCell ref="J4:K4"/>
    <mergeCell ref="A4:A5"/>
    <mergeCell ref="D4:D5"/>
    <mergeCell ref="E4:E5"/>
    <mergeCell ref="F4:F5"/>
    <mergeCell ref="G4:G5"/>
    <mergeCell ref="H4:H5"/>
    <mergeCell ref="I4:I5"/>
    <mergeCell ref="L4:L5"/>
    <mergeCell ref="M4:M5"/>
    <mergeCell ref="N4:N5"/>
    <mergeCell ref="O4:O5"/>
    <mergeCell ref="P4:P5"/>
    <mergeCell ref="Q4:Q5"/>
  </mergeCell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6</vt:i4>
      </vt:variant>
    </vt:vector>
  </HeadingPairs>
  <TitlesOfParts>
    <vt:vector size="6" baseType="lpstr">
      <vt:lpstr>一般预算收入</vt:lpstr>
      <vt:lpstr>一般预算支出</vt:lpstr>
      <vt:lpstr>一般预算收支平衡</vt:lpstr>
      <vt:lpstr>政府性基金收入</vt:lpstr>
      <vt:lpstr>政府性基金支出</vt:lpstr>
      <vt:lpstr>社保基金收支情况</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大橙子</cp:lastModifiedBy>
  <dcterms:created xsi:type="dcterms:W3CDTF">2006-09-16T00:00:00Z</dcterms:created>
  <dcterms:modified xsi:type="dcterms:W3CDTF">2024-12-13T05:52:00Z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391971F761244F62893244D3C3D8CA90_12</vt:lpwstr>
  </property>
  <property fmtid="{D5CDD505-2E9C-101B-9397-08002B2CF9AE}" pid="3" name="KSOProductBuildVer">
    <vt:lpwstr>2052-12.1.0.19302</vt:lpwstr>
  </property>
</Properties>
</file>