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<sst xmlns="http://schemas.openxmlformats.org/spreadsheetml/2006/main" count="188" uniqueCount="136">
  <si>
    <t>2016年三公经费情况表</t>
  </si>
  <si>
    <t>单位：万元</t>
  </si>
  <si>
    <t>序号</t>
  </si>
  <si>
    <t>单位编码</t>
  </si>
  <si>
    <t>单位名称</t>
  </si>
  <si>
    <t>功能分类代码</t>
  </si>
  <si>
    <t>公务用车运行维护费</t>
  </si>
  <si>
    <t>公务接待费</t>
  </si>
  <si>
    <t>公务用车购置</t>
  </si>
  <si>
    <t>栏次</t>
  </si>
  <si>
    <t>1</t>
  </si>
  <si>
    <t>2</t>
  </si>
  <si>
    <t>合计</t>
  </si>
  <si>
    <t>151002</t>
  </si>
  <si>
    <t>人民检察院</t>
  </si>
  <si>
    <t>2040401</t>
  </si>
  <si>
    <t>161002</t>
  </si>
  <si>
    <t>人民法院</t>
  </si>
  <si>
    <t>2040501</t>
  </si>
  <si>
    <t>201002</t>
  </si>
  <si>
    <t>区委办公室</t>
  </si>
  <si>
    <t>2010301</t>
  </si>
  <si>
    <t>食药监</t>
  </si>
  <si>
    <t>2012901</t>
  </si>
  <si>
    <t>妇联</t>
  </si>
  <si>
    <t>201008</t>
  </si>
  <si>
    <t>组宣部</t>
  </si>
  <si>
    <t>2011001</t>
  </si>
  <si>
    <t>201011</t>
  </si>
  <si>
    <t>纪检委</t>
  </si>
  <si>
    <t>2011101</t>
  </si>
  <si>
    <t>201012</t>
  </si>
  <si>
    <t>老干部局</t>
  </si>
  <si>
    <t>201015</t>
  </si>
  <si>
    <t>海北镇纪检委</t>
  </si>
  <si>
    <t>工会</t>
  </si>
  <si>
    <t>201018</t>
  </si>
  <si>
    <t>安监局</t>
  </si>
  <si>
    <t>306002</t>
  </si>
  <si>
    <t>科学技术局</t>
  </si>
  <si>
    <t>306004</t>
  </si>
  <si>
    <t>芦台开发区气象站</t>
  </si>
  <si>
    <t>2200504</t>
  </si>
  <si>
    <t>312002</t>
  </si>
  <si>
    <t>唐山市公安局芦台经济开发区分局</t>
  </si>
  <si>
    <t>2040201</t>
  </si>
  <si>
    <t>312003</t>
  </si>
  <si>
    <t>政法委</t>
  </si>
  <si>
    <t>313002</t>
  </si>
  <si>
    <t>劳动和社会保障局</t>
  </si>
  <si>
    <t>2080101</t>
  </si>
  <si>
    <t>劳动社会保障局</t>
  </si>
  <si>
    <t>314002</t>
  </si>
  <si>
    <t>河北唐山芦台经济开发区民政局</t>
  </si>
  <si>
    <t>2080201</t>
  </si>
  <si>
    <t>315002</t>
  </si>
  <si>
    <t>唐山市司法局芦台经济开发区分局</t>
  </si>
  <si>
    <t>2040601</t>
  </si>
  <si>
    <t>318002</t>
  </si>
  <si>
    <t>财政局</t>
  </si>
  <si>
    <t>2010601</t>
  </si>
  <si>
    <t>318004</t>
  </si>
  <si>
    <t>河北唐山芦台经济开发区海北镇财政所</t>
  </si>
  <si>
    <t>319002</t>
  </si>
  <si>
    <t>审计物价局</t>
  </si>
  <si>
    <t>2010801</t>
  </si>
  <si>
    <t>326002</t>
  </si>
  <si>
    <t>农牧局</t>
  </si>
  <si>
    <t>2130101</t>
  </si>
  <si>
    <t>农工委</t>
  </si>
  <si>
    <t>农牧局事业</t>
  </si>
  <si>
    <t>326005</t>
  </si>
  <si>
    <t>河北唐山芦台经济开发区农机安全监理站</t>
  </si>
  <si>
    <t>2130110</t>
  </si>
  <si>
    <t>326008</t>
  </si>
  <si>
    <t>唐山芦台经济开发区动物卫生监督所</t>
  </si>
  <si>
    <t>2130104</t>
  </si>
  <si>
    <t>333002</t>
  </si>
  <si>
    <t>城建局</t>
  </si>
  <si>
    <t>2120201</t>
  </si>
  <si>
    <t>333003</t>
  </si>
  <si>
    <t>卫管站</t>
  </si>
  <si>
    <t>2120501</t>
  </si>
  <si>
    <t>城建局事业</t>
  </si>
  <si>
    <t>334002</t>
  </si>
  <si>
    <t>唐山芦台经济开发区街道办事处</t>
  </si>
  <si>
    <t>2120101</t>
  </si>
  <si>
    <t>348002</t>
  </si>
  <si>
    <t>河北唐山芦台经济开发区交通局</t>
  </si>
  <si>
    <t>2149999</t>
  </si>
  <si>
    <t>359002</t>
  </si>
  <si>
    <t>文化广播电视新闻出版局</t>
  </si>
  <si>
    <t>2079999</t>
  </si>
  <si>
    <t>360002</t>
  </si>
  <si>
    <t>芦台经济开发区教育局</t>
  </si>
  <si>
    <t>2050101</t>
  </si>
  <si>
    <t>360004</t>
  </si>
  <si>
    <t>芦台经济开发区幼儿园</t>
  </si>
  <si>
    <t>2050201</t>
  </si>
  <si>
    <t>360010</t>
  </si>
  <si>
    <t>芦台经济开发区实验小学</t>
  </si>
  <si>
    <t>360020</t>
  </si>
  <si>
    <t>芦台经济开发区第一中学</t>
  </si>
  <si>
    <t>360030</t>
  </si>
  <si>
    <t>芦台经济开发区职教中心</t>
  </si>
  <si>
    <t>2050304</t>
  </si>
  <si>
    <t>361002</t>
  </si>
  <si>
    <t>卫生局</t>
  </si>
  <si>
    <t>2100101</t>
  </si>
  <si>
    <t>361008</t>
  </si>
  <si>
    <t>河北唐山芦台经济开发区医院</t>
  </si>
  <si>
    <t>2100201</t>
  </si>
  <si>
    <t>361009</t>
  </si>
  <si>
    <t>唐山市海北镇卫生院</t>
  </si>
  <si>
    <t>2100302</t>
  </si>
  <si>
    <t>363002</t>
  </si>
  <si>
    <t>计生局</t>
  </si>
  <si>
    <t>2100716</t>
  </si>
  <si>
    <t>434002</t>
  </si>
  <si>
    <t>人民政府</t>
  </si>
  <si>
    <t>434007</t>
  </si>
  <si>
    <t>发展改革局</t>
  </si>
  <si>
    <t>2010401</t>
  </si>
  <si>
    <t>434010</t>
  </si>
  <si>
    <t>招商局</t>
  </si>
  <si>
    <t>467002</t>
  </si>
  <si>
    <t>环境保护局</t>
  </si>
  <si>
    <t>2110101</t>
  </si>
  <si>
    <t>801002</t>
  </si>
  <si>
    <t>河北唐山芦台经济开发区武装部</t>
  </si>
  <si>
    <t>802005</t>
  </si>
  <si>
    <t>河北唐山芦台经济开发区海北镇人民政府</t>
  </si>
  <si>
    <t>802007</t>
  </si>
  <si>
    <t>河北唐山芦台经济开发区海北镇计划生育</t>
  </si>
  <si>
    <t>2100799</t>
  </si>
  <si>
    <t>消防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</si>
</sst>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Tahoma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9"/>
      <name val="宋体"/>
      <charset val="134"/>
    </font>
    <font>
      <sz val="11"/>
      <color indexed="8"/>
      <name val="Tahoma"/>
      <charset val="134"/>
    </font>
  </fonts>
  <fills count="4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86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4" fillId="0" borderId="0"/>
    <xf numFmtId="0" fontId="5" fillId="0" borderId="0"/>
    <xf numFmtId="0" fontId="34" fillId="0" borderId="0">
      <alignment vertical="center"/>
    </xf>
    <xf numFmtId="0" fontId="35" fillId="0" borderId="0"/>
    <xf numFmtId="0" fontId="36" fillId="0" borderId="0">
      <protection locked="0"/>
    </xf>
    <xf numFmtId="0" fontId="26" fillId="0" borderId="0"/>
    <xf numFmtId="0" fontId="26" fillId="0" borderId="0">
      <alignment vertical="center"/>
    </xf>
    <xf numFmtId="0" fontId="0" fillId="0" borderId="0"/>
    <xf numFmtId="0" fontId="36" fillId="0" borderId="0">
      <alignment vertical="center"/>
      <protection locked="0"/>
    </xf>
    <xf numFmtId="0" fontId="28" fillId="0" borderId="0" applyProtection="0"/>
    <xf numFmtId="0" fontId="37" fillId="0" borderId="0"/>
  </cellStyleXfs>
  <cellXfs count="22">
    <xf numFmtId="0" fontId="0" fillId="0" borderId="0" xfId="0"/>
    <xf numFmtId="0" fontId="0" fillId="2" borderId="0" xfId="0" applyFill="1"/>
    <xf numFmtId="176" fontId="0" fillId="2" borderId="0" xfId="0" applyNumberFormat="1" applyFill="1"/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2" xfId="82" applyFont="1" applyFill="1" applyBorder="1" applyAlignment="1">
      <alignment horizontal="center" wrapText="1"/>
    </xf>
    <xf numFmtId="0" fontId="3" fillId="2" borderId="3" xfId="82" applyFont="1" applyFill="1" applyBorder="1" applyAlignment="1">
      <alignment horizontal="center" wrapText="1"/>
    </xf>
    <xf numFmtId="0" fontId="3" fillId="2" borderId="4" xfId="82" applyFont="1" applyFill="1" applyBorder="1" applyAlignment="1">
      <alignment horizontal="center" wrapText="1"/>
    </xf>
    <xf numFmtId="0" fontId="3" fillId="2" borderId="5" xfId="82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4" fillId="2" borderId="2" xfId="82" applyFont="1" applyFill="1" applyBorder="1"/>
    <xf numFmtId="0" fontId="0" fillId="2" borderId="2" xfId="0" applyFill="1" applyBorder="1"/>
    <xf numFmtId="0" fontId="4" fillId="2" borderId="3" xfId="82" applyFont="1" applyFill="1" applyBorder="1" applyAlignment="1">
      <alignment horizontal="center"/>
    </xf>
    <xf numFmtId="0" fontId="4" fillId="2" borderId="5" xfId="82" applyFont="1" applyFill="1" applyBorder="1" applyAlignment="1">
      <alignment horizontal="center"/>
    </xf>
    <xf numFmtId="176" fontId="4" fillId="2" borderId="2" xfId="82" applyNumberFormat="1" applyFont="1" applyFill="1" applyBorder="1"/>
    <xf numFmtId="0" fontId="4" fillId="2" borderId="2" xfId="82" applyFont="1" applyFill="1" applyBorder="1" applyAlignment="1">
      <alignment horizontal="left"/>
    </xf>
    <xf numFmtId="176" fontId="0" fillId="2" borderId="2" xfId="0" applyNumberFormat="1" applyFill="1" applyBorder="1"/>
    <xf numFmtId="176" fontId="0" fillId="2" borderId="2" xfId="0" applyNumberFormat="1" applyFill="1" applyBorder="1" applyAlignment="1">
      <alignment vertical="center"/>
    </xf>
    <xf numFmtId="176" fontId="0" fillId="2" borderId="7" xfId="0" applyNumberForma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6 2" xfId="58"/>
    <cellStyle name="60% - 强调文字颜色 1 2" xfId="59"/>
    <cellStyle name="60% - 强调文字颜色 2 2" xfId="60"/>
    <cellStyle name="60% - 强调文字颜色 3 2" xfId="61"/>
    <cellStyle name="60% - 强调文字颜色 4 2" xfId="62"/>
    <cellStyle name="60% - 强调文字颜色 5 2" xfId="63"/>
    <cellStyle name="60% - 强调文字颜色 6 2" xfId="64"/>
    <cellStyle name="百分比 2" xfId="65"/>
    <cellStyle name="百分比 3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0 4" xfId="74"/>
    <cellStyle name="常规 13" xfId="75"/>
    <cellStyle name="常规 14" xfId="76"/>
    <cellStyle name="常规 17" xfId="77"/>
    <cellStyle name="常规 18 2" xfId="78"/>
    <cellStyle name="常规 2" xfId="79"/>
    <cellStyle name="常规 2 3" xfId="80"/>
    <cellStyle name="常规 2 4 2 2" xfId="81"/>
    <cellStyle name="常规 22" xfId="82"/>
    <cellStyle name="常规 3" xfId="83"/>
    <cellStyle name="常规 5_廊坊市（合格）" xfId="84"/>
    <cellStyle name="常规 65 2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54"/>
  <sheetViews>
    <sheetView tabSelected="1" workbookViewId="0">
      <selection activeCell="C37" sqref="C37"/>
    </sheetView>
  </sheetViews>
  <sheetFormatPr defaultColWidth="9" defaultRowHeight="14.25"/>
  <cols>
    <col min="1" max="2" width="9" style="1"/>
    <col min="3" max="3" width="42.125" style="1" customWidth="1"/>
    <col min="4" max="7" width="9" style="1"/>
    <col min="8" max="8" width="9" style="2" hidden="1" customWidth="1"/>
    <col min="9" max="13" width="9" style="1" hidden="1" customWidth="1"/>
    <col min="14" max="16384" width="9" style="1"/>
  </cols>
  <sheetData>
    <row r="2" ht="18.75" spans="1:7">
      <c r="A2" s="3" t="s">
        <v>0</v>
      </c>
      <c r="B2" s="3"/>
      <c r="C2" s="3"/>
      <c r="D2" s="3"/>
      <c r="E2" s="3"/>
      <c r="F2" s="3"/>
      <c r="G2" s="3"/>
    </row>
    <row r="3" spans="6:7">
      <c r="F3" s="4" t="s">
        <v>1</v>
      </c>
      <c r="G3" s="5"/>
    </row>
    <row r="4" spans="1:7">
      <c r="A4" s="6" t="s">
        <v>2</v>
      </c>
      <c r="B4" s="6" t="s">
        <v>3</v>
      </c>
      <c r="C4" s="6" t="s">
        <v>4</v>
      </c>
      <c r="D4" s="6" t="s">
        <v>5</v>
      </c>
      <c r="E4" s="7">
        <v>2016</v>
      </c>
      <c r="F4" s="8"/>
      <c r="G4" s="9"/>
    </row>
    <row r="5" spans="1:7">
      <c r="A5" s="6"/>
      <c r="B5" s="6"/>
      <c r="C5" s="6"/>
      <c r="D5" s="6"/>
      <c r="E5" s="6" t="s">
        <v>6</v>
      </c>
      <c r="F5" s="6" t="s">
        <v>7</v>
      </c>
      <c r="G5" s="10" t="s">
        <v>8</v>
      </c>
    </row>
    <row r="6" spans="1:7">
      <c r="A6" s="6"/>
      <c r="B6" s="6"/>
      <c r="C6" s="6"/>
      <c r="D6" s="6"/>
      <c r="E6" s="6"/>
      <c r="F6" s="6"/>
      <c r="G6" s="11"/>
    </row>
    <row r="7" spans="1:7">
      <c r="A7" s="12" t="s">
        <v>9</v>
      </c>
      <c r="B7" s="12" t="s">
        <v>10</v>
      </c>
      <c r="C7" s="12" t="s">
        <v>11</v>
      </c>
      <c r="D7" s="12"/>
      <c r="E7" s="12"/>
      <c r="F7" s="12"/>
      <c r="G7" s="13"/>
    </row>
    <row r="8" spans="1:7">
      <c r="A8" s="12"/>
      <c r="B8" s="12"/>
      <c r="C8" s="14" t="s">
        <v>12</v>
      </c>
      <c r="D8" s="15"/>
      <c r="E8" s="16">
        <v>286.145</v>
      </c>
      <c r="F8" s="16">
        <f>SUM(F9:F54)</f>
        <v>60.7390034</v>
      </c>
      <c r="G8" s="13"/>
    </row>
    <row r="9" spans="1:12">
      <c r="A9" s="12">
        <v>1</v>
      </c>
      <c r="B9" s="17" t="s">
        <v>13</v>
      </c>
      <c r="C9" s="12" t="s">
        <v>14</v>
      </c>
      <c r="D9" s="17" t="s">
        <v>15</v>
      </c>
      <c r="E9" s="16">
        <v>14.625</v>
      </c>
      <c r="F9" s="16">
        <v>0.57096</v>
      </c>
      <c r="G9" s="18"/>
      <c r="H9" s="2">
        <f>G9-I9</f>
        <v>-16.12908</v>
      </c>
      <c r="I9" s="19">
        <f>SUM(J9:K9)</f>
        <v>16.12908</v>
      </c>
      <c r="J9" s="20">
        <v>15.579</v>
      </c>
      <c r="K9" s="20">
        <v>0.55008</v>
      </c>
      <c r="L9" s="21" t="s">
        <v>14</v>
      </c>
    </row>
    <row r="10" spans="1:12">
      <c r="A10" s="12">
        <v>2</v>
      </c>
      <c r="B10" s="17" t="s">
        <v>16</v>
      </c>
      <c r="C10" s="12" t="s">
        <v>17</v>
      </c>
      <c r="D10" s="17" t="s">
        <v>18</v>
      </c>
      <c r="E10" s="16">
        <v>9.432</v>
      </c>
      <c r="F10" s="16">
        <v>0.34344</v>
      </c>
      <c r="G10" s="18"/>
      <c r="H10" s="2">
        <f t="shared" ref="H10:H53" si="0">G10-I10</f>
        <v>-11.124</v>
      </c>
      <c r="I10" s="19">
        <f t="shared" ref="I10:I18" si="1">SUM(J10:K10)</f>
        <v>11.124</v>
      </c>
      <c r="J10" s="19">
        <v>10.8</v>
      </c>
      <c r="K10" s="19">
        <v>0.324</v>
      </c>
      <c r="L10" s="21" t="s">
        <v>17</v>
      </c>
    </row>
    <row r="11" spans="1:12">
      <c r="A11" s="12">
        <v>3</v>
      </c>
      <c r="B11" s="17" t="s">
        <v>19</v>
      </c>
      <c r="C11" s="12" t="s">
        <v>20</v>
      </c>
      <c r="D11" s="17" t="s">
        <v>21</v>
      </c>
      <c r="E11" s="16">
        <v>23.75</v>
      </c>
      <c r="F11" s="16">
        <v>6.24</v>
      </c>
      <c r="G11" s="18"/>
      <c r="H11" s="2">
        <f t="shared" si="0"/>
        <v>-16.88</v>
      </c>
      <c r="I11" s="19">
        <f t="shared" si="1"/>
        <v>16.88</v>
      </c>
      <c r="J11" s="19">
        <f>5.75+3</f>
        <v>8.75</v>
      </c>
      <c r="K11" s="19">
        <v>8.13</v>
      </c>
      <c r="L11" s="21" t="s">
        <v>20</v>
      </c>
    </row>
    <row r="12" spans="1:12">
      <c r="A12" s="12">
        <v>4</v>
      </c>
      <c r="B12" s="17">
        <v>361004</v>
      </c>
      <c r="C12" s="12" t="s">
        <v>22</v>
      </c>
      <c r="D12" s="17" t="s">
        <v>23</v>
      </c>
      <c r="E12" s="16">
        <v>3.4</v>
      </c>
      <c r="F12" s="16">
        <v>0.05976</v>
      </c>
      <c r="G12" s="18"/>
      <c r="I12" s="19">
        <f t="shared" si="1"/>
        <v>1.39086</v>
      </c>
      <c r="J12" s="19">
        <v>1.35</v>
      </c>
      <c r="K12" s="19">
        <v>0.04086</v>
      </c>
      <c r="L12" s="21" t="s">
        <v>24</v>
      </c>
    </row>
    <row r="13" spans="1:12">
      <c r="A13" s="12">
        <v>5</v>
      </c>
      <c r="B13" s="17" t="s">
        <v>25</v>
      </c>
      <c r="C13" s="12" t="s">
        <v>26</v>
      </c>
      <c r="D13" s="17" t="s">
        <v>27</v>
      </c>
      <c r="E13" s="16">
        <v>4.15</v>
      </c>
      <c r="F13" s="16">
        <v>0.12757284</v>
      </c>
      <c r="G13" s="18"/>
      <c r="H13" s="2">
        <f t="shared" si="0"/>
        <v>-3.28968</v>
      </c>
      <c r="I13" s="19">
        <f t="shared" si="1"/>
        <v>3.28968</v>
      </c>
      <c r="J13" s="19">
        <v>3.15</v>
      </c>
      <c r="K13" s="19">
        <v>0.13968</v>
      </c>
      <c r="L13" s="21" t="s">
        <v>26</v>
      </c>
    </row>
    <row r="14" spans="1:12">
      <c r="A14" s="12">
        <v>6</v>
      </c>
      <c r="B14" s="17" t="s">
        <v>28</v>
      </c>
      <c r="C14" s="12" t="s">
        <v>29</v>
      </c>
      <c r="D14" s="17" t="s">
        <v>30</v>
      </c>
      <c r="E14" s="16">
        <v>3.8</v>
      </c>
      <c r="F14" s="16">
        <v>0.05920704</v>
      </c>
      <c r="G14" s="18"/>
      <c r="H14" s="2">
        <f t="shared" si="0"/>
        <v>-1.863</v>
      </c>
      <c r="I14" s="19">
        <f t="shared" si="1"/>
        <v>1.863</v>
      </c>
      <c r="J14" s="19">
        <v>1.8</v>
      </c>
      <c r="K14" s="19">
        <v>0.063</v>
      </c>
      <c r="L14" s="21" t="s">
        <v>29</v>
      </c>
    </row>
    <row r="15" spans="1:12">
      <c r="A15" s="12">
        <v>7</v>
      </c>
      <c r="B15" s="17" t="s">
        <v>31</v>
      </c>
      <c r="C15" s="12" t="s">
        <v>32</v>
      </c>
      <c r="D15" s="17" t="s">
        <v>21</v>
      </c>
      <c r="E15" s="16">
        <v>1.35</v>
      </c>
      <c r="F15" s="16">
        <v>0.04716864</v>
      </c>
      <c r="G15" s="18"/>
      <c r="H15" s="2">
        <f t="shared" si="0"/>
        <v>-1.40184</v>
      </c>
      <c r="I15" s="19">
        <f t="shared" si="1"/>
        <v>1.40184</v>
      </c>
      <c r="J15" s="19">
        <v>1.35</v>
      </c>
      <c r="K15" s="19">
        <v>0.05184</v>
      </c>
      <c r="L15" s="21" t="s">
        <v>32</v>
      </c>
    </row>
    <row r="16" spans="1:12">
      <c r="A16" s="12">
        <v>8</v>
      </c>
      <c r="B16" s="17" t="s">
        <v>33</v>
      </c>
      <c r="C16" s="12" t="s">
        <v>34</v>
      </c>
      <c r="D16" s="17">
        <v>2011101</v>
      </c>
      <c r="E16" s="16">
        <v>0</v>
      </c>
      <c r="F16" s="16">
        <v>0.01404</v>
      </c>
      <c r="G16" s="18"/>
      <c r="H16" s="2">
        <f t="shared" si="0"/>
        <v>-0.01458</v>
      </c>
      <c r="I16" s="19">
        <f t="shared" si="1"/>
        <v>0.01458</v>
      </c>
      <c r="J16" s="19">
        <v>0</v>
      </c>
      <c r="K16" s="19">
        <v>0.01458</v>
      </c>
      <c r="L16" s="21" t="s">
        <v>34</v>
      </c>
    </row>
    <row r="17" spans="1:12">
      <c r="A17" s="12">
        <v>9</v>
      </c>
      <c r="B17" s="17">
        <v>201017</v>
      </c>
      <c r="C17" s="12" t="s">
        <v>35</v>
      </c>
      <c r="D17" s="17">
        <v>2012901</v>
      </c>
      <c r="E17" s="16">
        <v>3.15</v>
      </c>
      <c r="F17" s="16">
        <v>0.11387952</v>
      </c>
      <c r="G17" s="18"/>
      <c r="H17" s="2">
        <f t="shared" si="0"/>
        <v>-3.28122</v>
      </c>
      <c r="I17" s="19">
        <f t="shared" si="1"/>
        <v>3.28122</v>
      </c>
      <c r="J17" s="19">
        <v>3.15</v>
      </c>
      <c r="K17" s="19">
        <v>0.13122</v>
      </c>
      <c r="L17" s="21" t="s">
        <v>35</v>
      </c>
    </row>
    <row r="18" spans="1:12">
      <c r="A18" s="12">
        <v>10</v>
      </c>
      <c r="B18" s="17" t="s">
        <v>36</v>
      </c>
      <c r="C18" s="12" t="s">
        <v>37</v>
      </c>
      <c r="D18" s="17" t="s">
        <v>21</v>
      </c>
      <c r="E18" s="16">
        <v>3.15</v>
      </c>
      <c r="F18" s="16">
        <v>0.08486064</v>
      </c>
      <c r="G18" s="18"/>
      <c r="H18" s="2">
        <f t="shared" si="0"/>
        <v>-3.23766</v>
      </c>
      <c r="I18" s="19">
        <f t="shared" si="1"/>
        <v>3.23766</v>
      </c>
      <c r="J18" s="19">
        <v>3.15</v>
      </c>
      <c r="K18" s="19">
        <v>0.08766</v>
      </c>
      <c r="L18" s="21" t="s">
        <v>37</v>
      </c>
    </row>
    <row r="19" spans="1:12">
      <c r="A19" s="12">
        <v>11</v>
      </c>
      <c r="B19" s="17" t="s">
        <v>38</v>
      </c>
      <c r="C19" s="12" t="s">
        <v>39</v>
      </c>
      <c r="D19" s="17" t="s">
        <v>21</v>
      </c>
      <c r="E19" s="16">
        <v>1.35</v>
      </c>
      <c r="F19" s="16">
        <v>0.05508288</v>
      </c>
      <c r="G19" s="18"/>
      <c r="H19" s="2">
        <f t="shared" si="0"/>
        <v>-1.38654</v>
      </c>
      <c r="I19" s="19">
        <f t="shared" ref="I19:I40" si="2">SUM(J19:K19)</f>
        <v>1.38654</v>
      </c>
      <c r="J19" s="19">
        <v>1.35</v>
      </c>
      <c r="K19" s="19">
        <v>0.03654</v>
      </c>
      <c r="L19" s="21" t="s">
        <v>39</v>
      </c>
    </row>
    <row r="20" spans="1:12">
      <c r="A20" s="12">
        <v>12</v>
      </c>
      <c r="B20" s="17" t="s">
        <v>40</v>
      </c>
      <c r="C20" s="12" t="s">
        <v>41</v>
      </c>
      <c r="D20" s="17" t="s">
        <v>42</v>
      </c>
      <c r="E20" s="16">
        <v>0.54</v>
      </c>
      <c r="F20" s="16">
        <v>0.02376</v>
      </c>
      <c r="G20" s="18"/>
      <c r="H20" s="2">
        <f t="shared" si="0"/>
        <v>-0.5688</v>
      </c>
      <c r="I20" s="19">
        <f t="shared" si="2"/>
        <v>0.5688</v>
      </c>
      <c r="J20" s="19">
        <v>0.54</v>
      </c>
      <c r="K20" s="19">
        <v>0.0288</v>
      </c>
      <c r="L20" s="21" t="s">
        <v>41</v>
      </c>
    </row>
    <row r="21" spans="1:12">
      <c r="A21" s="12">
        <v>13</v>
      </c>
      <c r="B21" s="17" t="s">
        <v>43</v>
      </c>
      <c r="C21" s="12" t="s">
        <v>44</v>
      </c>
      <c r="D21" s="17" t="s">
        <v>45</v>
      </c>
      <c r="E21" s="16">
        <v>38.214</v>
      </c>
      <c r="F21" s="16">
        <v>2.27</v>
      </c>
      <c r="G21" s="18"/>
      <c r="H21" s="2">
        <f t="shared" si="0"/>
        <v>-89.2</v>
      </c>
      <c r="I21" s="19">
        <f t="shared" si="2"/>
        <v>89.2</v>
      </c>
      <c r="J21" s="19">
        <f>110.5-23.1</f>
        <v>87.4</v>
      </c>
      <c r="K21" s="19">
        <v>1.8</v>
      </c>
      <c r="L21" s="21" t="s">
        <v>44</v>
      </c>
    </row>
    <row r="22" spans="1:12">
      <c r="A22" s="12">
        <v>14</v>
      </c>
      <c r="B22" s="17" t="s">
        <v>46</v>
      </c>
      <c r="C22" s="12" t="s">
        <v>47</v>
      </c>
      <c r="D22" s="17" t="s">
        <v>21</v>
      </c>
      <c r="E22" s="16">
        <v>3.95</v>
      </c>
      <c r="F22" s="16">
        <v>0.28561664</v>
      </c>
      <c r="G22" s="18"/>
      <c r="H22" s="2">
        <f t="shared" si="0"/>
        <v>-3.94462</v>
      </c>
      <c r="I22" s="19">
        <f t="shared" si="2"/>
        <v>3.94462</v>
      </c>
      <c r="J22" s="19">
        <v>3.871</v>
      </c>
      <c r="K22" s="19">
        <v>0.07362</v>
      </c>
      <c r="L22" s="21" t="s">
        <v>47</v>
      </c>
    </row>
    <row r="23" spans="1:12">
      <c r="A23" s="12">
        <v>15</v>
      </c>
      <c r="B23" s="17" t="s">
        <v>48</v>
      </c>
      <c r="C23" s="12" t="s">
        <v>49</v>
      </c>
      <c r="D23" s="17" t="s">
        <v>50</v>
      </c>
      <c r="E23" s="16">
        <v>3.15</v>
      </c>
      <c r="F23" s="16">
        <v>0.14300784</v>
      </c>
      <c r="G23" s="18"/>
      <c r="H23" s="2">
        <f t="shared" si="0"/>
        <v>-3.30678</v>
      </c>
      <c r="I23" s="19">
        <f t="shared" si="2"/>
        <v>3.30678</v>
      </c>
      <c r="J23" s="19">
        <v>3.15</v>
      </c>
      <c r="K23" s="19">
        <v>0.15678</v>
      </c>
      <c r="L23" s="21" t="s">
        <v>51</v>
      </c>
    </row>
    <row r="24" spans="1:12">
      <c r="A24" s="12">
        <v>16</v>
      </c>
      <c r="B24" s="17" t="s">
        <v>52</v>
      </c>
      <c r="C24" s="12" t="s">
        <v>53</v>
      </c>
      <c r="D24" s="17" t="s">
        <v>54</v>
      </c>
      <c r="E24" s="16">
        <v>4.51</v>
      </c>
      <c r="F24" s="16">
        <v>0.11</v>
      </c>
      <c r="G24" s="18"/>
      <c r="H24" s="2">
        <f t="shared" si="0"/>
        <v>-3.25728</v>
      </c>
      <c r="I24" s="19">
        <f t="shared" si="2"/>
        <v>3.25728</v>
      </c>
      <c r="J24" s="19">
        <v>3.15</v>
      </c>
      <c r="K24" s="19">
        <v>0.10728</v>
      </c>
      <c r="L24" s="21" t="s">
        <v>53</v>
      </c>
    </row>
    <row r="25" spans="1:12">
      <c r="A25" s="12">
        <v>17</v>
      </c>
      <c r="B25" s="17" t="s">
        <v>55</v>
      </c>
      <c r="C25" s="12" t="s">
        <v>56</v>
      </c>
      <c r="D25" s="17" t="s">
        <v>57</v>
      </c>
      <c r="E25" s="16">
        <v>4.374</v>
      </c>
      <c r="F25" s="16">
        <v>0.576</v>
      </c>
      <c r="G25" s="18"/>
      <c r="H25" s="2">
        <f t="shared" si="0"/>
        <v>-4.572</v>
      </c>
      <c r="I25" s="19">
        <f t="shared" si="2"/>
        <v>4.572</v>
      </c>
      <c r="J25" s="19">
        <v>4.455</v>
      </c>
      <c r="K25" s="19">
        <v>0.117</v>
      </c>
      <c r="L25" s="21" t="s">
        <v>56</v>
      </c>
    </row>
    <row r="26" spans="1:12">
      <c r="A26" s="12">
        <v>18</v>
      </c>
      <c r="B26" s="17" t="s">
        <v>58</v>
      </c>
      <c r="C26" s="12" t="s">
        <v>59</v>
      </c>
      <c r="D26" s="17" t="s">
        <v>60</v>
      </c>
      <c r="E26" s="16">
        <v>6.8</v>
      </c>
      <c r="F26" s="16">
        <v>0.74983172</v>
      </c>
      <c r="G26" s="18"/>
      <c r="H26" s="2">
        <f t="shared" si="0"/>
        <v>-7.759</v>
      </c>
      <c r="I26" s="19">
        <f t="shared" si="2"/>
        <v>7.759</v>
      </c>
      <c r="J26" s="19">
        <v>7.3</v>
      </c>
      <c r="K26" s="19">
        <v>0.459</v>
      </c>
      <c r="L26" s="21" t="s">
        <v>59</v>
      </c>
    </row>
    <row r="27" spans="1:12">
      <c r="A27" s="12">
        <v>19</v>
      </c>
      <c r="B27" s="17" t="s">
        <v>61</v>
      </c>
      <c r="C27" s="12" t="s">
        <v>62</v>
      </c>
      <c r="D27" s="17" t="s">
        <v>60</v>
      </c>
      <c r="E27" s="16">
        <v>3.15</v>
      </c>
      <c r="F27" s="16">
        <v>0.09108</v>
      </c>
      <c r="G27" s="18"/>
      <c r="H27" s="2">
        <f t="shared" si="0"/>
        <v>-3.24216</v>
      </c>
      <c r="I27" s="19">
        <f t="shared" si="2"/>
        <v>3.24216</v>
      </c>
      <c r="J27" s="19">
        <v>3.15</v>
      </c>
      <c r="K27" s="19">
        <v>0.09216</v>
      </c>
      <c r="L27" s="21" t="s">
        <v>62</v>
      </c>
    </row>
    <row r="28" spans="1:12">
      <c r="A28" s="12">
        <v>20</v>
      </c>
      <c r="B28" s="17" t="s">
        <v>63</v>
      </c>
      <c r="C28" s="12" t="s">
        <v>64</v>
      </c>
      <c r="D28" s="17" t="s">
        <v>65</v>
      </c>
      <c r="E28" s="16">
        <v>1.35</v>
      </c>
      <c r="F28" s="16">
        <v>0.05845536</v>
      </c>
      <c r="G28" s="18"/>
      <c r="H28" s="2">
        <f t="shared" si="0"/>
        <v>-1.4175</v>
      </c>
      <c r="I28" s="19">
        <f t="shared" si="2"/>
        <v>1.4175</v>
      </c>
      <c r="J28" s="19">
        <v>1.35</v>
      </c>
      <c r="K28" s="19">
        <v>0.0675</v>
      </c>
      <c r="L28" s="21" t="s">
        <v>64</v>
      </c>
    </row>
    <row r="29" spans="1:12">
      <c r="A29" s="12">
        <v>21</v>
      </c>
      <c r="B29" s="17" t="s">
        <v>66</v>
      </c>
      <c r="C29" s="12" t="s">
        <v>67</v>
      </c>
      <c r="D29" s="17" t="s">
        <v>68</v>
      </c>
      <c r="E29" s="16">
        <v>3.6</v>
      </c>
      <c r="F29" s="16">
        <v>0.17158896</v>
      </c>
      <c r="G29" s="18"/>
      <c r="H29" s="2">
        <f t="shared" si="0"/>
        <v>-3.87144</v>
      </c>
      <c r="I29" s="19">
        <f t="shared" si="2"/>
        <v>3.87144</v>
      </c>
      <c r="J29" s="19">
        <v>3.6</v>
      </c>
      <c r="K29" s="19">
        <v>0.27144</v>
      </c>
      <c r="L29" s="21" t="s">
        <v>67</v>
      </c>
    </row>
    <row r="30" spans="1:12">
      <c r="A30" s="12">
        <v>22</v>
      </c>
      <c r="B30" s="17" t="s">
        <v>66</v>
      </c>
      <c r="C30" s="12" t="s">
        <v>69</v>
      </c>
      <c r="D30" s="17" t="s">
        <v>68</v>
      </c>
      <c r="E30" s="16">
        <v>0</v>
      </c>
      <c r="F30" s="16">
        <v>0</v>
      </c>
      <c r="G30" s="18"/>
      <c r="H30" s="2">
        <f t="shared" si="0"/>
        <v>0</v>
      </c>
      <c r="I30" s="19">
        <f t="shared" si="2"/>
        <v>0</v>
      </c>
      <c r="J30" s="19">
        <v>0</v>
      </c>
      <c r="K30" s="19">
        <v>0</v>
      </c>
      <c r="L30" s="21" t="s">
        <v>70</v>
      </c>
    </row>
    <row r="31" spans="1:12">
      <c r="A31" s="12">
        <v>23</v>
      </c>
      <c r="B31" s="17" t="s">
        <v>71</v>
      </c>
      <c r="C31" s="12" t="s">
        <v>72</v>
      </c>
      <c r="D31" s="17" t="s">
        <v>73</v>
      </c>
      <c r="E31" s="16">
        <v>3.15</v>
      </c>
      <c r="F31" s="16">
        <v>0.09113904</v>
      </c>
      <c r="G31" s="18"/>
      <c r="H31" s="2">
        <f t="shared" si="0"/>
        <v>-3.25836</v>
      </c>
      <c r="I31" s="19">
        <f t="shared" si="2"/>
        <v>3.25836</v>
      </c>
      <c r="J31" s="19">
        <v>3.15</v>
      </c>
      <c r="K31" s="19">
        <v>0.10836</v>
      </c>
      <c r="L31" s="21" t="s">
        <v>72</v>
      </c>
    </row>
    <row r="32" spans="1:12">
      <c r="A32" s="12">
        <v>24</v>
      </c>
      <c r="B32" s="17" t="s">
        <v>74</v>
      </c>
      <c r="C32" s="12" t="s">
        <v>75</v>
      </c>
      <c r="D32" s="17" t="s">
        <v>76</v>
      </c>
      <c r="E32" s="16">
        <v>3.15</v>
      </c>
      <c r="F32" s="16">
        <v>0.0774</v>
      </c>
      <c r="G32" s="18"/>
      <c r="H32" s="2">
        <f t="shared" si="0"/>
        <v>-3.25566</v>
      </c>
      <c r="I32" s="19">
        <f t="shared" si="2"/>
        <v>3.25566</v>
      </c>
      <c r="J32" s="19">
        <v>3.15</v>
      </c>
      <c r="K32" s="19">
        <v>0.10566</v>
      </c>
      <c r="L32" s="21" t="s">
        <v>75</v>
      </c>
    </row>
    <row r="33" spans="1:12">
      <c r="A33" s="12">
        <v>25</v>
      </c>
      <c r="B33" s="17" t="s">
        <v>77</v>
      </c>
      <c r="C33" s="12" t="s">
        <v>78</v>
      </c>
      <c r="D33" s="17" t="s">
        <v>79</v>
      </c>
      <c r="E33" s="16">
        <v>6.15</v>
      </c>
      <c r="F33" s="16">
        <v>0.24531264</v>
      </c>
      <c r="G33" s="18"/>
      <c r="H33" s="2">
        <f t="shared" si="0"/>
        <v>-3.40578</v>
      </c>
      <c r="I33" s="19">
        <f t="shared" si="2"/>
        <v>3.40578</v>
      </c>
      <c r="J33" s="19">
        <v>3.15</v>
      </c>
      <c r="K33" s="19">
        <v>0.25578</v>
      </c>
      <c r="L33" s="21" t="s">
        <v>78</v>
      </c>
    </row>
    <row r="34" spans="1:12">
      <c r="A34" s="12">
        <v>26</v>
      </c>
      <c r="B34" s="17" t="s">
        <v>80</v>
      </c>
      <c r="C34" s="12" t="s">
        <v>81</v>
      </c>
      <c r="D34" s="17" t="s">
        <v>82</v>
      </c>
      <c r="E34" s="16">
        <v>18.9</v>
      </c>
      <c r="F34" s="16">
        <v>0.4635</v>
      </c>
      <c r="G34" s="18"/>
      <c r="H34" s="2">
        <f t="shared" si="0"/>
        <v>-13</v>
      </c>
      <c r="I34" s="19">
        <f t="shared" si="2"/>
        <v>13</v>
      </c>
      <c r="J34" s="19">
        <f>18.9-5.4-0.5</f>
        <v>13</v>
      </c>
      <c r="K34" s="19"/>
      <c r="L34" s="21" t="s">
        <v>83</v>
      </c>
    </row>
    <row r="35" spans="1:12">
      <c r="A35" s="12">
        <v>27</v>
      </c>
      <c r="B35" s="17" t="s">
        <v>84</v>
      </c>
      <c r="C35" s="12" t="s">
        <v>85</v>
      </c>
      <c r="D35" s="17" t="s">
        <v>86</v>
      </c>
      <c r="E35" s="16">
        <v>1.35</v>
      </c>
      <c r="F35" s="16">
        <v>0.1188072</v>
      </c>
      <c r="G35" s="18"/>
      <c r="H35" s="2">
        <f t="shared" si="0"/>
        <v>-1.54692</v>
      </c>
      <c r="I35" s="19">
        <f t="shared" si="2"/>
        <v>1.54692</v>
      </c>
      <c r="J35" s="19">
        <v>1.35</v>
      </c>
      <c r="K35" s="19">
        <v>0.19692</v>
      </c>
      <c r="L35" s="21" t="s">
        <v>85</v>
      </c>
    </row>
    <row r="36" spans="1:12">
      <c r="A36" s="12">
        <v>28</v>
      </c>
      <c r="B36" s="17" t="s">
        <v>87</v>
      </c>
      <c r="C36" s="12" t="s">
        <v>88</v>
      </c>
      <c r="D36" s="17" t="s">
        <v>89</v>
      </c>
      <c r="E36" s="16">
        <v>2.25</v>
      </c>
      <c r="F36" s="16">
        <v>0.9</v>
      </c>
      <c r="G36" s="18"/>
      <c r="H36" s="2">
        <f t="shared" si="0"/>
        <v>-5.4</v>
      </c>
      <c r="I36" s="19">
        <f t="shared" si="2"/>
        <v>5.4</v>
      </c>
      <c r="J36" s="19">
        <v>3.78</v>
      </c>
      <c r="K36" s="19">
        <v>1.62</v>
      </c>
      <c r="L36" s="21" t="s">
        <v>88</v>
      </c>
    </row>
    <row r="37" spans="1:12">
      <c r="A37" s="12">
        <v>29</v>
      </c>
      <c r="B37" s="17" t="s">
        <v>90</v>
      </c>
      <c r="C37" s="12" t="s">
        <v>91</v>
      </c>
      <c r="D37" s="17" t="s">
        <v>92</v>
      </c>
      <c r="E37" s="16">
        <v>1.35</v>
      </c>
      <c r="F37" s="16">
        <v>0.12416004</v>
      </c>
      <c r="G37" s="18"/>
      <c r="H37" s="2">
        <f t="shared" si="0"/>
        <v>-1.48302</v>
      </c>
      <c r="I37" s="19">
        <f t="shared" si="2"/>
        <v>1.48302</v>
      </c>
      <c r="J37" s="19">
        <v>1.35</v>
      </c>
      <c r="K37" s="19">
        <v>0.13302</v>
      </c>
      <c r="L37" s="21" t="s">
        <v>91</v>
      </c>
    </row>
    <row r="38" spans="1:12">
      <c r="A38" s="12">
        <v>30</v>
      </c>
      <c r="B38" s="17" t="s">
        <v>93</v>
      </c>
      <c r="C38" s="12" t="s">
        <v>94</v>
      </c>
      <c r="D38" s="17" t="s">
        <v>95</v>
      </c>
      <c r="E38" s="16">
        <v>9.9</v>
      </c>
      <c r="F38" s="16">
        <v>0.261</v>
      </c>
      <c r="G38" s="18"/>
      <c r="H38" s="2">
        <f t="shared" si="0"/>
        <v>-8.979</v>
      </c>
      <c r="I38" s="19">
        <f t="shared" si="2"/>
        <v>8.979</v>
      </c>
      <c r="J38" s="19">
        <f>6.3+2.4</f>
        <v>8.7</v>
      </c>
      <c r="K38" s="19">
        <v>0.279</v>
      </c>
      <c r="L38" s="21" t="s">
        <v>94</v>
      </c>
    </row>
    <row r="39" spans="1:12">
      <c r="A39" s="12">
        <v>31</v>
      </c>
      <c r="B39" s="17" t="s">
        <v>96</v>
      </c>
      <c r="C39" s="12" t="s">
        <v>97</v>
      </c>
      <c r="D39" s="17" t="s">
        <v>98</v>
      </c>
      <c r="E39" s="16">
        <v>0</v>
      </c>
      <c r="F39" s="16">
        <v>0.07</v>
      </c>
      <c r="G39" s="18"/>
      <c r="H39" s="2">
        <f t="shared" si="0"/>
        <v>-0.07</v>
      </c>
      <c r="I39" s="19">
        <f t="shared" si="2"/>
        <v>0.07</v>
      </c>
      <c r="J39" s="19">
        <v>0</v>
      </c>
      <c r="K39" s="19">
        <v>0.07</v>
      </c>
      <c r="L39" s="21" t="s">
        <v>97</v>
      </c>
    </row>
    <row r="40" spans="1:12">
      <c r="A40" s="12">
        <v>32</v>
      </c>
      <c r="B40" s="17" t="s">
        <v>99</v>
      </c>
      <c r="C40" s="12" t="s">
        <v>100</v>
      </c>
      <c r="D40" s="17">
        <v>2050202</v>
      </c>
      <c r="E40" s="16">
        <v>0</v>
      </c>
      <c r="F40" s="16">
        <v>1.13</v>
      </c>
      <c r="G40" s="18"/>
      <c r="H40" s="2">
        <f t="shared" si="0"/>
        <v>-1.07</v>
      </c>
      <c r="I40" s="19">
        <f t="shared" si="2"/>
        <v>1.07</v>
      </c>
      <c r="J40" s="19">
        <v>0</v>
      </c>
      <c r="K40" s="19">
        <v>1.07</v>
      </c>
      <c r="L40" s="21" t="s">
        <v>100</v>
      </c>
    </row>
    <row r="41" spans="1:12">
      <c r="A41" s="12">
        <v>33</v>
      </c>
      <c r="B41" s="17" t="s">
        <v>101</v>
      </c>
      <c r="C41" s="12" t="s">
        <v>102</v>
      </c>
      <c r="D41" s="17">
        <v>2050203</v>
      </c>
      <c r="E41" s="16">
        <v>0</v>
      </c>
      <c r="F41" s="16">
        <v>0.28</v>
      </c>
      <c r="G41" s="18"/>
      <c r="H41" s="2">
        <f t="shared" si="0"/>
        <v>-0.32</v>
      </c>
      <c r="I41" s="19">
        <f t="shared" ref="I41:I53" si="3">SUM(J41:K41)</f>
        <v>0.32</v>
      </c>
      <c r="J41" s="19">
        <v>0</v>
      </c>
      <c r="K41" s="19">
        <v>0.32</v>
      </c>
      <c r="L41" s="21" t="s">
        <v>102</v>
      </c>
    </row>
    <row r="42" spans="1:12">
      <c r="A42" s="12">
        <v>34</v>
      </c>
      <c r="B42" s="17" t="s">
        <v>103</v>
      </c>
      <c r="C42" s="12" t="s">
        <v>104</v>
      </c>
      <c r="D42" s="17" t="s">
        <v>105</v>
      </c>
      <c r="E42" s="16">
        <v>0</v>
      </c>
      <c r="F42" s="16">
        <v>0.045</v>
      </c>
      <c r="G42" s="18"/>
      <c r="H42" s="2">
        <f t="shared" si="0"/>
        <v>-0.045</v>
      </c>
      <c r="I42" s="19">
        <f t="shared" si="3"/>
        <v>0.045</v>
      </c>
      <c r="J42" s="19">
        <v>0</v>
      </c>
      <c r="K42" s="19">
        <v>0.045</v>
      </c>
      <c r="L42" s="21" t="s">
        <v>104</v>
      </c>
    </row>
    <row r="43" spans="1:12">
      <c r="A43" s="12">
        <v>35</v>
      </c>
      <c r="B43" s="17" t="s">
        <v>106</v>
      </c>
      <c r="C43" s="12" t="s">
        <v>107</v>
      </c>
      <c r="D43" s="17" t="s">
        <v>108</v>
      </c>
      <c r="E43" s="16">
        <v>3.55</v>
      </c>
      <c r="F43" s="16">
        <v>0.11257344</v>
      </c>
      <c r="G43" s="18"/>
      <c r="H43" s="2">
        <f t="shared" si="0"/>
        <v>-4.19676</v>
      </c>
      <c r="I43" s="19">
        <f t="shared" si="3"/>
        <v>4.19676</v>
      </c>
      <c r="J43" s="19">
        <v>4.11</v>
      </c>
      <c r="K43" s="19">
        <v>0.08676</v>
      </c>
      <c r="L43" s="21" t="s">
        <v>107</v>
      </c>
    </row>
    <row r="44" spans="1:12">
      <c r="A44" s="12">
        <v>36</v>
      </c>
      <c r="B44" s="17" t="s">
        <v>109</v>
      </c>
      <c r="C44" s="12" t="s">
        <v>110</v>
      </c>
      <c r="D44" s="17" t="s">
        <v>111</v>
      </c>
      <c r="E44" s="16">
        <v>0</v>
      </c>
      <c r="F44" s="16">
        <v>0</v>
      </c>
      <c r="G44" s="18"/>
      <c r="H44" s="2">
        <f t="shared" si="0"/>
        <v>0</v>
      </c>
      <c r="I44" s="19">
        <f t="shared" si="3"/>
        <v>0</v>
      </c>
      <c r="J44" s="19">
        <v>0</v>
      </c>
      <c r="K44" s="19">
        <v>0</v>
      </c>
      <c r="L44" s="21" t="s">
        <v>110</v>
      </c>
    </row>
    <row r="45" spans="1:12">
      <c r="A45" s="12">
        <v>37</v>
      </c>
      <c r="B45" s="17" t="s">
        <v>112</v>
      </c>
      <c r="C45" s="12" t="s">
        <v>113</v>
      </c>
      <c r="D45" s="17" t="s">
        <v>114</v>
      </c>
      <c r="E45" s="16">
        <v>3.15</v>
      </c>
      <c r="F45" s="16">
        <v>0</v>
      </c>
      <c r="G45" s="18"/>
      <c r="H45" s="2">
        <f t="shared" si="0"/>
        <v>-3.2688</v>
      </c>
      <c r="I45" s="19">
        <f t="shared" si="3"/>
        <v>3.2688</v>
      </c>
      <c r="J45" s="19">
        <v>3.15</v>
      </c>
      <c r="K45" s="19">
        <v>0.1188</v>
      </c>
      <c r="L45" s="21" t="s">
        <v>113</v>
      </c>
    </row>
    <row r="46" spans="1:12">
      <c r="A46" s="12">
        <v>38</v>
      </c>
      <c r="B46" s="17" t="s">
        <v>115</v>
      </c>
      <c r="C46" s="12" t="s">
        <v>116</v>
      </c>
      <c r="D46" s="17" t="s">
        <v>117</v>
      </c>
      <c r="E46" s="16">
        <v>4.5</v>
      </c>
      <c r="F46" s="16">
        <v>0.12164544</v>
      </c>
      <c r="G46" s="18"/>
      <c r="H46" s="2">
        <f t="shared" si="0"/>
        <v>-5.12168</v>
      </c>
      <c r="I46" s="19">
        <f t="shared" si="3"/>
        <v>5.12168</v>
      </c>
      <c r="J46" s="19">
        <v>5</v>
      </c>
      <c r="K46" s="19">
        <v>0.12168</v>
      </c>
      <c r="L46" s="21" t="s">
        <v>116</v>
      </c>
    </row>
    <row r="47" spans="1:12">
      <c r="A47" s="12">
        <v>39</v>
      </c>
      <c r="B47" s="17" t="s">
        <v>118</v>
      </c>
      <c r="C47" s="12" t="s">
        <v>119</v>
      </c>
      <c r="D47" s="17" t="s">
        <v>21</v>
      </c>
      <c r="E47" s="16">
        <v>18.9</v>
      </c>
      <c r="F47" s="16">
        <v>36.07</v>
      </c>
      <c r="G47" s="18"/>
      <c r="H47" s="2">
        <f t="shared" si="0"/>
        <v>-91.26</v>
      </c>
      <c r="I47" s="19">
        <f t="shared" si="3"/>
        <v>91.26</v>
      </c>
      <c r="J47" s="19">
        <f>22.9+23.1+0.5</f>
        <v>46.5</v>
      </c>
      <c r="K47" s="19">
        <f>41.2+3+0.56</f>
        <v>44.76</v>
      </c>
      <c r="L47" s="21" t="s">
        <v>119</v>
      </c>
    </row>
    <row r="48" spans="1:12">
      <c r="A48" s="12">
        <v>40</v>
      </c>
      <c r="B48" s="17" t="s">
        <v>120</v>
      </c>
      <c r="C48" s="12" t="s">
        <v>121</v>
      </c>
      <c r="D48" s="17" t="s">
        <v>122</v>
      </c>
      <c r="E48" s="16">
        <v>3.15</v>
      </c>
      <c r="F48" s="16">
        <v>0.10935252</v>
      </c>
      <c r="G48" s="18"/>
      <c r="H48" s="2">
        <f t="shared" si="0"/>
        <v>-3.30642</v>
      </c>
      <c r="I48" s="19">
        <f t="shared" si="3"/>
        <v>3.30642</v>
      </c>
      <c r="J48" s="19">
        <v>3.15</v>
      </c>
      <c r="K48" s="19">
        <v>0.15642</v>
      </c>
      <c r="L48" s="21" t="s">
        <v>121</v>
      </c>
    </row>
    <row r="49" spans="1:12">
      <c r="A49" s="12">
        <v>41</v>
      </c>
      <c r="B49" s="17" t="s">
        <v>123</v>
      </c>
      <c r="C49" s="12" t="s">
        <v>124</v>
      </c>
      <c r="D49" s="17" t="s">
        <v>122</v>
      </c>
      <c r="E49" s="16">
        <v>23.15</v>
      </c>
      <c r="F49" s="16">
        <v>7.11579904</v>
      </c>
      <c r="G49" s="18"/>
      <c r="H49" s="2">
        <f t="shared" si="0"/>
        <v>-4.66106</v>
      </c>
      <c r="I49" s="19">
        <f t="shared" si="3"/>
        <v>4.66106</v>
      </c>
      <c r="J49" s="19">
        <v>4.55</v>
      </c>
      <c r="K49" s="19">
        <v>0.11106</v>
      </c>
      <c r="L49" s="21" t="s">
        <v>124</v>
      </c>
    </row>
    <row r="50" spans="1:12">
      <c r="A50" s="12">
        <v>42</v>
      </c>
      <c r="B50" s="17" t="s">
        <v>125</v>
      </c>
      <c r="C50" s="12" t="s">
        <v>126</v>
      </c>
      <c r="D50" s="17" t="s">
        <v>127</v>
      </c>
      <c r="E50" s="16">
        <v>3.15</v>
      </c>
      <c r="F50" s="16">
        <v>0.09224784</v>
      </c>
      <c r="G50" s="18"/>
      <c r="H50" s="2">
        <f t="shared" si="0"/>
        <v>-3.24198</v>
      </c>
      <c r="I50" s="19">
        <f t="shared" si="3"/>
        <v>3.24198</v>
      </c>
      <c r="J50" s="19">
        <v>3.15</v>
      </c>
      <c r="K50" s="19">
        <v>0.09198</v>
      </c>
      <c r="L50" s="21" t="s">
        <v>126</v>
      </c>
    </row>
    <row r="51" spans="1:12">
      <c r="A51" s="12">
        <v>43</v>
      </c>
      <c r="B51" s="17" t="s">
        <v>128</v>
      </c>
      <c r="C51" s="12" t="s">
        <v>129</v>
      </c>
      <c r="D51" s="17" t="s">
        <v>21</v>
      </c>
      <c r="E51" s="16">
        <v>2.05</v>
      </c>
      <c r="F51" s="16">
        <v>0.49883904</v>
      </c>
      <c r="G51" s="18"/>
      <c r="H51" s="2">
        <f t="shared" si="0"/>
        <v>-2.11678</v>
      </c>
      <c r="I51" s="19">
        <f t="shared" si="3"/>
        <v>2.11678</v>
      </c>
      <c r="J51" s="19">
        <v>2.05</v>
      </c>
      <c r="K51" s="19">
        <v>0.06678</v>
      </c>
      <c r="L51" s="21" t="s">
        <v>129</v>
      </c>
    </row>
    <row r="52" spans="1:12">
      <c r="A52" s="12">
        <v>44</v>
      </c>
      <c r="B52" s="17" t="s">
        <v>130</v>
      </c>
      <c r="C52" s="12" t="s">
        <v>131</v>
      </c>
      <c r="D52" s="17" t="s">
        <v>82</v>
      </c>
      <c r="E52" s="16">
        <v>31.75</v>
      </c>
      <c r="F52" s="16">
        <v>0.55283508</v>
      </c>
      <c r="G52" s="18"/>
      <c r="H52" s="2">
        <f t="shared" si="0"/>
        <v>-14.93316</v>
      </c>
      <c r="I52" s="19">
        <f t="shared" si="3"/>
        <v>14.93316</v>
      </c>
      <c r="J52" s="19">
        <v>14.4</v>
      </c>
      <c r="K52" s="19">
        <v>0.53316</v>
      </c>
      <c r="L52" s="21" t="s">
        <v>131</v>
      </c>
    </row>
    <row r="53" spans="1:12">
      <c r="A53" s="12">
        <v>45</v>
      </c>
      <c r="B53" s="17" t="s">
        <v>132</v>
      </c>
      <c r="C53" s="12" t="s">
        <v>133</v>
      </c>
      <c r="D53" s="17" t="s">
        <v>134</v>
      </c>
      <c r="E53" s="16">
        <v>1.8</v>
      </c>
      <c r="F53" s="16">
        <v>0.06408</v>
      </c>
      <c r="G53" s="18"/>
      <c r="H53" s="2">
        <f t="shared" si="0"/>
        <v>-4.04216</v>
      </c>
      <c r="I53" s="19">
        <f t="shared" si="3"/>
        <v>4.04216</v>
      </c>
      <c r="J53" s="19">
        <v>3.95</v>
      </c>
      <c r="K53" s="19">
        <v>0.09216</v>
      </c>
      <c r="L53" s="21" t="s">
        <v>133</v>
      </c>
    </row>
    <row r="54" spans="1:7">
      <c r="A54" s="12">
        <v>46</v>
      </c>
      <c r="B54" s="17">
        <v>312005</v>
      </c>
      <c r="C54" s="12" t="s">
        <v>135</v>
      </c>
      <c r="D54" s="17">
        <v>2040402</v>
      </c>
      <c r="E54" s="16">
        <v>7</v>
      </c>
      <c r="F54" s="16"/>
      <c r="G54" s="18"/>
    </row>
  </sheetData>
  <mergeCells count="11">
    <mergeCell ref="A2:G2"/>
    <mergeCell ref="F3:G3"/>
    <mergeCell ref="E4:G4"/>
    <mergeCell ref="C8:D8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大橙子</cp:lastModifiedBy>
  <dcterms:created xsi:type="dcterms:W3CDTF">2008-09-11T17:22:00Z</dcterms:created>
  <dcterms:modified xsi:type="dcterms:W3CDTF">2024-12-13T05:57:08Z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C8E796FB1EC94F25BAE1FC5A8BBD882C_12</vt:lpwstr>
  </property>
  <property fmtid="{D5CDD505-2E9C-101B-9397-08002B2CF9AE}" pid="3" name="KSOProductBuildVer">
    <vt:lpwstr>2052-12.1.0.19302</vt:lpwstr>
  </property>
</Properties>
</file>