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52" firstSheet="12" activeTab="22"/>
  </bookViews>
  <sheets>
    <sheet name="预算" sheetId="34" r:id="rId1"/>
    <sheet name="目录" sheetId="33" r:id="rId2"/>
    <sheet name="附表1-1" sheetId="4" r:id="rId3"/>
    <sheet name="附表1-2" sheetId="26" r:id="rId4"/>
    <sheet name="附表1-3" sheetId="5" r:id="rId5"/>
    <sheet name="附表1-4" sheetId="6" r:id="rId6"/>
    <sheet name="附表1-5" sheetId="17" r:id="rId7"/>
    <sheet name="附表1-6" sheetId="42" r:id="rId8"/>
    <sheet name="附表1-7" sheetId="7" r:id="rId9"/>
    <sheet name="附表1-8" sheetId="24" r:id="rId10"/>
    <sheet name="附表1-9" sheetId="9" r:id="rId11"/>
    <sheet name="附表1-10" sheetId="28" r:id="rId12"/>
    <sheet name="附表1-11" sheetId="43" r:id="rId13"/>
    <sheet name="附表1-12" sheetId="11" r:id="rId14"/>
    <sheet name="附表1-13" sheetId="27" r:id="rId15"/>
    <sheet name="附表1-14" sheetId="12" r:id="rId16"/>
    <sheet name="附表1-15" sheetId="30" r:id="rId17"/>
    <sheet name="附表1-16" sheetId="31" r:id="rId18"/>
    <sheet name="附表1-17" sheetId="13" r:id="rId19"/>
    <sheet name="附表1-18" sheetId="14" r:id="rId20"/>
    <sheet name="附表1-19" sheetId="35" r:id="rId21"/>
    <sheet name="附表1-20" sheetId="36" r:id="rId22"/>
    <sheet name="附表1-21" sheetId="37" r:id="rId23"/>
    <sheet name="附表1-22" sheetId="38" r:id="rId24"/>
    <sheet name="附表1-23" sheetId="39" r:id="rId25"/>
    <sheet name="附表1-24" sheetId="40" r:id="rId26"/>
    <sheet name="附表1-25" sheetId="41" r:id="rId27"/>
  </sheets>
  <definedNames>
    <definedName name="_xlnm._FilterDatabase" localSheetId="4" hidden="1">'附表1-3'!$A$4:$H$636</definedName>
    <definedName name="_a999923423">#REF!</definedName>
    <definedName name="_a9999323">#REF!</definedName>
    <definedName name="_a999942323">#REF!</definedName>
    <definedName name="_a9999548">#REF!</definedName>
    <definedName name="_a9999555">#REF!</definedName>
    <definedName name="_a99996544">#REF!</definedName>
    <definedName name="_a99999" localSheetId="13">#REF!</definedName>
    <definedName name="_a99999" localSheetId="15">#REF!</definedName>
    <definedName name="_a99999" localSheetId="18">#REF!</definedName>
    <definedName name="_a99999" localSheetId="19">#REF!</definedName>
    <definedName name="_a99999" localSheetId="6">#REF!</definedName>
    <definedName name="_a99999" localSheetId="8">#REF!</definedName>
    <definedName name="_a99999" localSheetId="10">#REF!</definedName>
    <definedName name="_a99999">#REF!</definedName>
    <definedName name="_a999991" localSheetId="19">#REF!</definedName>
    <definedName name="_a999991" localSheetId="6">#REF!</definedName>
    <definedName name="_a999991">#REF!</definedName>
    <definedName name="_a999991145">#REF!</definedName>
    <definedName name="_a99999222">#REF!</definedName>
    <definedName name="_a99999234234">#REF!</definedName>
    <definedName name="_a999995" localSheetId="6">#REF!</definedName>
    <definedName name="_a999995">#REF!</definedName>
    <definedName name="_a999996" localSheetId="6">#REF!</definedName>
    <definedName name="_a999996">#REF!</definedName>
    <definedName name="_a999999999">#REF!</definedName>
    <definedName name="_xlnm._FilterDatabase" localSheetId="15" hidden="1">'附表1-14'!$A$4:$AA$8</definedName>
    <definedName name="_xlnm._FilterDatabase" localSheetId="19" hidden="1">'附表1-18'!$A$4:$AA$8</definedName>
    <definedName name="_xlnm._FilterDatabase" localSheetId="6" hidden="1">'附表1-5'!$A$4:$AB$11</definedName>
    <definedName name="_xlnm._FilterDatabase" localSheetId="10" hidden="1">'附表1-9'!$A$4:$Z$8</definedName>
    <definedName name="_Order1" hidden="1">255</definedName>
    <definedName name="_Order2" hidden="1">255</definedName>
    <definedName name="Database" localSheetId="13" hidden="1">#REF!</definedName>
    <definedName name="Database" localSheetId="15" hidden="1">#REF!</definedName>
    <definedName name="Database" localSheetId="18" hidden="1">#REF!</definedName>
    <definedName name="Database" localSheetId="19" hidden="1">#REF!</definedName>
    <definedName name="Database" localSheetId="6" hidden="1">#REF!</definedName>
    <definedName name="Database" localSheetId="8" hidden="1">#REF!</definedName>
    <definedName name="Database" localSheetId="10" hidden="1">#REF!</definedName>
    <definedName name="Database" hidden="1">#REF!</definedName>
    <definedName name="_xlnm.Print_Area" localSheetId="15">'附表1-14'!$A:$C</definedName>
    <definedName name="_xlnm.Print_Area" localSheetId="19">'附表1-18'!$A:$C</definedName>
    <definedName name="_xlnm.Print_Area" localSheetId="4">'附表1-3'!$A:$A</definedName>
    <definedName name="_xlnm.Print_Area" localSheetId="6">'附表1-5'!$A:$D</definedName>
    <definedName name="_xlnm.Print_Area" localSheetId="10">'附表1-9'!$A:$C</definedName>
    <definedName name="_xlnm.Print_Titles" localSheetId="13">'附表1-12'!$4:$4</definedName>
    <definedName name="_xlnm.Print_Titles" localSheetId="15">'附表1-14'!$4:$4</definedName>
    <definedName name="_xlnm.Print_Titles" localSheetId="18">'附表1-17'!$4:$4</definedName>
    <definedName name="_xlnm.Print_Titles" localSheetId="19">'附表1-18'!$4:$4</definedName>
    <definedName name="_xlnm.Print_Titles" localSheetId="4">'附表1-3'!$4:$4</definedName>
    <definedName name="_xlnm.Print_Titles" localSheetId="5">'附表1-4'!$4:$4</definedName>
    <definedName name="_xlnm.Print_Titles" localSheetId="6">'附表1-5'!$4:$4</definedName>
    <definedName name="_xlnm.Print_Titles" localSheetId="8">'附表1-7'!$4:$4</definedName>
    <definedName name="_xlnm.Print_Titles" localSheetId="10">'附表1-9'!$4:$4</definedName>
    <definedName name="wrn.月报打印." localSheetId="2" hidden="1">{#N/A,#N/A,FALSE,"p9";#N/A,#N/A,FALSE,"p1";#N/A,#N/A,FALSE,"p2";#N/A,#N/A,FALSE,"p3";#N/A,#N/A,FALSE,"p4";#N/A,#N/A,FALSE,"p5";#N/A,#N/A,FALSE,"p6";#N/A,#N/A,FALSE,"p7";#N/A,#N/A,FALSE,"p8"}</definedName>
    <definedName name="wrn.月报打印." localSheetId="1" hidden="1">{#N/A,#N/A,FALSE,"p9";#N/A,#N/A,FALSE,"p1";#N/A,#N/A,FALSE,"p2";#N/A,#N/A,FALSE,"p3";#N/A,#N/A,FALSE,"p4";#N/A,#N/A,FALSE,"p5";#N/A,#N/A,FALSE,"p6";#N/A,#N/A,FALSE,"p7";#N/A,#N/A,FALSE,"p8"}</definedName>
    <definedName name="wrn.月报打印." hidden="1">{#N/A,#N/A,FALSE,"p9";#N/A,#N/A,FALSE,"p1";#N/A,#N/A,FALSE,"p2";#N/A,#N/A,FALSE,"p3";#N/A,#N/A,FALSE,"p4";#N/A,#N/A,FALSE,"p5";#N/A,#N/A,FALSE,"p6";#N/A,#N/A,FALSE,"p7";#N/A,#N/A,FALSE,"p8"}</definedName>
    <definedName name="地区名称" localSheetId="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6">#REF!</definedName>
    <definedName name="地区名称" localSheetId="8">#REF!</definedName>
    <definedName name="地区名称" localSheetId="10">#REF!</definedName>
    <definedName name="地区名称">#REF!</definedName>
    <definedName name="地区名称1" localSheetId="15">#REF!</definedName>
    <definedName name="地区名称1" localSheetId="18">#REF!</definedName>
    <definedName name="地区名称1" localSheetId="19">#REF!</definedName>
    <definedName name="地区名称1" localSheetId="6">#REF!</definedName>
    <definedName name="地区名称1">#REF!</definedName>
    <definedName name="地区名称10" localSheetId="6">#REF!</definedName>
    <definedName name="地区名称10">#REF!</definedName>
    <definedName name="地区名称2" localSheetId="18">#REF!</definedName>
    <definedName name="地区名称2" localSheetId="19">#REF!</definedName>
    <definedName name="地区名称2" localSheetId="6">#REF!</definedName>
    <definedName name="地区名称2">#REF!</definedName>
    <definedName name="地区名称3" localSheetId="19">#REF!</definedName>
    <definedName name="地区名称3" localSheetId="6">#REF!</definedName>
    <definedName name="地区名称3">#REF!</definedName>
    <definedName name="地区名称32">#REF!</definedName>
    <definedName name="地区名称432">#REF!</definedName>
    <definedName name="地区名称444">#REF!</definedName>
    <definedName name="地区名称45234">#REF!</definedName>
    <definedName name="地区名称5" localSheetId="6">#REF!</definedName>
    <definedName name="地区名称5">#REF!</definedName>
    <definedName name="地区名称55">#REF!</definedName>
    <definedName name="地区名称6" localSheetId="6">#REF!</definedName>
    <definedName name="地区名称6">#REF!</definedName>
    <definedName name="地区名称7" localSheetId="6">#REF!</definedName>
    <definedName name="地区名称7">#REF!</definedName>
    <definedName name="地区名称874">#REF!</definedName>
    <definedName name="地区名称9" localSheetId="6">#REF!</definedName>
    <definedName name="地区名称9">#REF!</definedName>
    <definedName name="地区明确222">#REF!</definedName>
    <definedName name="基金" localSheetId="2" hidden="1">{#N/A,#N/A,FALSE,"p9";#N/A,#N/A,FALSE,"p1";#N/A,#N/A,FALSE,"p2";#N/A,#N/A,FALSE,"p3";#N/A,#N/A,FALSE,"p4";#N/A,#N/A,FALSE,"p5";#N/A,#N/A,FALSE,"p6";#N/A,#N/A,FALSE,"p7";#N/A,#N/A,FALSE,"p8"}</definedName>
    <definedName name="基金" localSheetId="1" hidden="1">{#N/A,#N/A,FALSE,"p9";#N/A,#N/A,FALSE,"p1";#N/A,#N/A,FALSE,"p2";#N/A,#N/A,FALSE,"p3";#N/A,#N/A,FALSE,"p4";#N/A,#N/A,FALSE,"p5";#N/A,#N/A,FALSE,"p6";#N/A,#N/A,FALSE,"p7";#N/A,#N/A,FALSE,"p8"}</definedName>
    <definedName name="基金" hidden="1">{#N/A,#N/A,FALSE,"p9";#N/A,#N/A,FALSE,"p1";#N/A,#N/A,FALSE,"p2";#N/A,#N/A,FALSE,"p3";#N/A,#N/A,FALSE,"p4";#N/A,#N/A,FALSE,"p5";#N/A,#N/A,FALSE,"p6";#N/A,#N/A,FALSE,"p7";#N/A,#N/A,FALSE,"p8"}</definedName>
    <definedName name="计划1" localSheetId="2" hidden="1">{#N/A,#N/A,FALSE,"p9";#N/A,#N/A,FALSE,"p1";#N/A,#N/A,FALSE,"p2";#N/A,#N/A,FALSE,"p3";#N/A,#N/A,FALSE,"p4";#N/A,#N/A,FALSE,"p5";#N/A,#N/A,FALSE,"p6";#N/A,#N/A,FALSE,"p7";#N/A,#N/A,FALSE,"p8"}</definedName>
    <definedName name="计划1" localSheetId="1" hidden="1">{#N/A,#N/A,FALSE,"p9";#N/A,#N/A,FALSE,"p1";#N/A,#N/A,FALSE,"p2";#N/A,#N/A,FALSE,"p3";#N/A,#N/A,FALSE,"p4";#N/A,#N/A,FALSE,"p5";#N/A,#N/A,FALSE,"p6";#N/A,#N/A,FALSE,"p7";#N/A,#N/A,FALSE,"p8"}</definedName>
    <definedName name="计划1" hidden="1">{#N/A,#N/A,FALSE,"p9";#N/A,#N/A,FALSE,"p1";#N/A,#N/A,FALSE,"p2";#N/A,#N/A,FALSE,"p3";#N/A,#N/A,FALSE,"p4";#N/A,#N/A,FALSE,"p5";#N/A,#N/A,FALSE,"p6";#N/A,#N/A,FALSE,"p7";#N/A,#N/A,FALSE,"p8"}</definedName>
    <definedName name="计划2" localSheetId="1" hidden="1">{#N/A,#N/A,FALSE,"p9";#N/A,#N/A,FALSE,"p1";#N/A,#N/A,FALSE,"p2";#N/A,#N/A,FALSE,"p3";#N/A,#N/A,FALSE,"p4";#N/A,#N/A,FALSE,"p5";#N/A,#N/A,FALSE,"p6";#N/A,#N/A,FALSE,"p7";#N/A,#N/A,FALSE,"p8"}</definedName>
    <definedName name="计划2" hidden="1">{#N/A,#N/A,FALSE,"p9";#N/A,#N/A,FALSE,"p1";#N/A,#N/A,FALSE,"p2";#N/A,#N/A,FALSE,"p3";#N/A,#N/A,FALSE,"p4";#N/A,#N/A,FALSE,"p5";#N/A,#N/A,FALSE,"p6";#N/A,#N/A,FALSE,"p7";#N/A,#N/A,FALSE,"p8"}</definedName>
    <definedName name="_a12345">#REF!</definedName>
    <definedName name="_a999923423" localSheetId="20">#REF!</definedName>
    <definedName name="_a9999323" localSheetId="20">#REF!</definedName>
    <definedName name="_a999942323" localSheetId="20">#REF!</definedName>
    <definedName name="_a9999548" localSheetId="20">#REF!</definedName>
    <definedName name="_a9999555" localSheetId="20">#REF!</definedName>
    <definedName name="_a99996544" localSheetId="20">#REF!</definedName>
    <definedName name="_a99999" localSheetId="20">#REF!</definedName>
    <definedName name="_a999991" localSheetId="20">#REF!</definedName>
    <definedName name="_a999991145" localSheetId="20">#REF!</definedName>
    <definedName name="_a99999222" localSheetId="20">#REF!</definedName>
    <definedName name="_a99999234234" localSheetId="20">#REF!</definedName>
    <definedName name="_a999995" localSheetId="20">#REF!</definedName>
    <definedName name="_a999996" localSheetId="20">#REF!</definedName>
    <definedName name="_a999999999" localSheetId="20">#REF!</definedName>
    <definedName name="Database" localSheetId="20" hidden="1">#REF!</definedName>
    <definedName name="地区名称" localSheetId="20">#REF!</definedName>
    <definedName name="地区名称1" localSheetId="20">#REF!</definedName>
    <definedName name="地区名称10" localSheetId="20">#REF!</definedName>
    <definedName name="地区名称2" localSheetId="20">#REF!</definedName>
    <definedName name="地区名称3" localSheetId="20">#REF!</definedName>
    <definedName name="地区名称32" localSheetId="20">#REF!</definedName>
    <definedName name="地区名称432" localSheetId="20">#REF!</definedName>
    <definedName name="地区名称444" localSheetId="20">#REF!</definedName>
    <definedName name="地区名称45234" localSheetId="20">#REF!</definedName>
    <definedName name="地区名称5" localSheetId="20">#REF!</definedName>
    <definedName name="地区名称55" localSheetId="20">#REF!</definedName>
    <definedName name="地区名称6" localSheetId="20">#REF!</definedName>
    <definedName name="地区名称7" localSheetId="20">#REF!</definedName>
    <definedName name="地区名称874" localSheetId="20">#REF!</definedName>
    <definedName name="地区名称9" localSheetId="20">#REF!</definedName>
    <definedName name="地区明确222" localSheetId="20">#REF!</definedName>
    <definedName name="_a999923423" localSheetId="21">#REF!</definedName>
    <definedName name="_a9999323" localSheetId="21">#REF!</definedName>
    <definedName name="_a999942323" localSheetId="21">#REF!</definedName>
    <definedName name="_a9999548" localSheetId="21">#REF!</definedName>
    <definedName name="_a9999555" localSheetId="21">#REF!</definedName>
    <definedName name="_a99996544" localSheetId="21">#REF!</definedName>
    <definedName name="_a99999" localSheetId="21">#REF!</definedName>
    <definedName name="_a999991" localSheetId="21">#REF!</definedName>
    <definedName name="_a999991145" localSheetId="21">#REF!</definedName>
    <definedName name="_a99999222" localSheetId="21">#REF!</definedName>
    <definedName name="_a99999234234" localSheetId="21">#REF!</definedName>
    <definedName name="_a999995" localSheetId="21">#REF!</definedName>
    <definedName name="_a999996" localSheetId="21">#REF!</definedName>
    <definedName name="_a999999999" localSheetId="21">#REF!</definedName>
    <definedName name="Database" localSheetId="21" hidden="1">#REF!</definedName>
    <definedName name="地区名称" localSheetId="21">#REF!</definedName>
    <definedName name="地区名称1" localSheetId="21">#REF!</definedName>
    <definedName name="地区名称10" localSheetId="21">#REF!</definedName>
    <definedName name="地区名称2" localSheetId="21">#REF!</definedName>
    <definedName name="地区名称3" localSheetId="21">#REF!</definedName>
    <definedName name="地区名称32" localSheetId="21">#REF!</definedName>
    <definedName name="地区名称432" localSheetId="21">#REF!</definedName>
    <definedName name="地区名称444" localSheetId="21">#REF!</definedName>
    <definedName name="地区名称45234" localSheetId="21">#REF!</definedName>
    <definedName name="地区名称5" localSheetId="21">#REF!</definedName>
    <definedName name="地区名称55" localSheetId="21">#REF!</definedName>
    <definedName name="地区名称6" localSheetId="21">#REF!</definedName>
    <definedName name="地区名称7" localSheetId="21">#REF!</definedName>
    <definedName name="地区名称874" localSheetId="21">#REF!</definedName>
    <definedName name="地区名称9" localSheetId="21">#REF!</definedName>
    <definedName name="地区明确222" localSheetId="21">#REF!</definedName>
    <definedName name="_a999923423" localSheetId="22">#REF!</definedName>
    <definedName name="_a9999323" localSheetId="22">#REF!</definedName>
    <definedName name="_a999942323" localSheetId="22">#REF!</definedName>
    <definedName name="_a9999548" localSheetId="22">#REF!</definedName>
    <definedName name="_a9999555" localSheetId="22">#REF!</definedName>
    <definedName name="_a99996544" localSheetId="22">#REF!</definedName>
    <definedName name="_a99999" localSheetId="22">#REF!</definedName>
    <definedName name="_a999991" localSheetId="22">#REF!</definedName>
    <definedName name="_a999991145" localSheetId="22">#REF!</definedName>
    <definedName name="_a99999222" localSheetId="22">#REF!</definedName>
    <definedName name="_a99999234234" localSheetId="22">#REF!</definedName>
    <definedName name="_a999995" localSheetId="22">#REF!</definedName>
    <definedName name="_a999996" localSheetId="22">#REF!</definedName>
    <definedName name="_a999999999" localSheetId="22">#REF!</definedName>
    <definedName name="Database" localSheetId="22" hidden="1">#REF!</definedName>
    <definedName name="地区名称" localSheetId="22">#REF!</definedName>
    <definedName name="地区名称1" localSheetId="22">#REF!</definedName>
    <definedName name="地区名称10" localSheetId="22">#REF!</definedName>
    <definedName name="地区名称2" localSheetId="22">#REF!</definedName>
    <definedName name="地区名称3" localSheetId="22">#REF!</definedName>
    <definedName name="地区名称32" localSheetId="22">#REF!</definedName>
    <definedName name="地区名称432" localSheetId="22">#REF!</definedName>
    <definedName name="地区名称444" localSheetId="22">#REF!</definedName>
    <definedName name="地区名称45234" localSheetId="22">#REF!</definedName>
    <definedName name="地区名称5" localSheetId="22">#REF!</definedName>
    <definedName name="地区名称55" localSheetId="22">#REF!</definedName>
    <definedName name="地区名称6" localSheetId="22">#REF!</definedName>
    <definedName name="地区名称7" localSheetId="22">#REF!</definedName>
    <definedName name="地区名称874" localSheetId="22">#REF!</definedName>
    <definedName name="地区名称9" localSheetId="22">#REF!</definedName>
    <definedName name="地区明确222" localSheetId="22">#REF!</definedName>
    <definedName name="_a999923423" localSheetId="23">#REF!</definedName>
    <definedName name="_a9999323" localSheetId="23">#REF!</definedName>
    <definedName name="_a999942323" localSheetId="23">#REF!</definedName>
    <definedName name="_a9999548" localSheetId="23">#REF!</definedName>
    <definedName name="_a9999555" localSheetId="23">#REF!</definedName>
    <definedName name="_a99996544" localSheetId="23">#REF!</definedName>
    <definedName name="_a99999" localSheetId="23">#REF!</definedName>
    <definedName name="_a999991" localSheetId="23">#REF!</definedName>
    <definedName name="_a999991145" localSheetId="23">#REF!</definedName>
    <definedName name="_a99999222" localSheetId="23">#REF!</definedName>
    <definedName name="_a99999234234" localSheetId="23">#REF!</definedName>
    <definedName name="_a999995" localSheetId="23">#REF!</definedName>
    <definedName name="_a999996" localSheetId="23">#REF!</definedName>
    <definedName name="_a999999999" localSheetId="23">#REF!</definedName>
    <definedName name="Database" localSheetId="23" hidden="1">#REF!</definedName>
    <definedName name="地区名称" localSheetId="23">#REF!</definedName>
    <definedName name="地区名称1" localSheetId="23">#REF!</definedName>
    <definedName name="地区名称10" localSheetId="23">#REF!</definedName>
    <definedName name="地区名称2" localSheetId="23">#REF!</definedName>
    <definedName name="地区名称3" localSheetId="23">#REF!</definedName>
    <definedName name="地区名称32" localSheetId="23">#REF!</definedName>
    <definedName name="地区名称432" localSheetId="23">#REF!</definedName>
    <definedName name="地区名称444" localSheetId="23">#REF!</definedName>
    <definedName name="地区名称45234" localSheetId="23">#REF!</definedName>
    <definedName name="地区名称5" localSheetId="23">#REF!</definedName>
    <definedName name="地区名称55" localSheetId="23">#REF!</definedName>
    <definedName name="地区名称6" localSheetId="23">#REF!</definedName>
    <definedName name="地区名称7" localSheetId="23">#REF!</definedName>
    <definedName name="地区名称874" localSheetId="23">#REF!</definedName>
    <definedName name="地区名称9" localSheetId="23">#REF!</definedName>
    <definedName name="地区明确222" localSheetId="23">#REF!</definedName>
    <definedName name="_a999923423" localSheetId="24">#REF!</definedName>
    <definedName name="_a9999323" localSheetId="24">#REF!</definedName>
    <definedName name="_a999942323" localSheetId="24">#REF!</definedName>
    <definedName name="_a9999548" localSheetId="24">#REF!</definedName>
    <definedName name="_a9999555" localSheetId="24">#REF!</definedName>
    <definedName name="_a99996544" localSheetId="24">#REF!</definedName>
    <definedName name="_a99999" localSheetId="24">#REF!</definedName>
    <definedName name="_a999991" localSheetId="24">#REF!</definedName>
    <definedName name="_a999991145" localSheetId="24">#REF!</definedName>
    <definedName name="_a99999222" localSheetId="24">#REF!</definedName>
    <definedName name="_a99999234234" localSheetId="24">#REF!</definedName>
    <definedName name="_a999995" localSheetId="24">#REF!</definedName>
    <definedName name="_a999996" localSheetId="24">#REF!</definedName>
    <definedName name="_a999999999" localSheetId="24">#REF!</definedName>
    <definedName name="Database" localSheetId="24" hidden="1">#REF!</definedName>
    <definedName name="地区名称" localSheetId="24">#REF!</definedName>
    <definedName name="地区名称1" localSheetId="24">#REF!</definedName>
    <definedName name="地区名称10" localSheetId="24">#REF!</definedName>
    <definedName name="地区名称2" localSheetId="24">#REF!</definedName>
    <definedName name="地区名称3" localSheetId="24">#REF!</definedName>
    <definedName name="地区名称32" localSheetId="24">#REF!</definedName>
    <definedName name="地区名称432" localSheetId="24">#REF!</definedName>
    <definedName name="地区名称444" localSheetId="24">#REF!</definedName>
    <definedName name="地区名称45234" localSheetId="24">#REF!</definedName>
    <definedName name="地区名称5" localSheetId="24">#REF!</definedName>
    <definedName name="地区名称55" localSheetId="24">#REF!</definedName>
    <definedName name="地区名称6" localSheetId="24">#REF!</definedName>
    <definedName name="地区名称7" localSheetId="24">#REF!</definedName>
    <definedName name="地区名称874" localSheetId="24">#REF!</definedName>
    <definedName name="地区名称9" localSheetId="24">#REF!</definedName>
    <definedName name="地区明确222" localSheetId="24">#REF!</definedName>
    <definedName name="_a999923423" localSheetId="25">#REF!</definedName>
    <definedName name="_a9999323" localSheetId="25">#REF!</definedName>
    <definedName name="_a999942323" localSheetId="25">#REF!</definedName>
    <definedName name="_a9999548" localSheetId="25">#REF!</definedName>
    <definedName name="_a9999555" localSheetId="25">#REF!</definedName>
    <definedName name="_a99996544" localSheetId="25">#REF!</definedName>
    <definedName name="_a99999" localSheetId="25">#REF!</definedName>
    <definedName name="_a999991" localSheetId="25">#REF!</definedName>
    <definedName name="_a999991145" localSheetId="25">#REF!</definedName>
    <definedName name="_a99999222" localSheetId="25">#REF!</definedName>
    <definedName name="_a99999234234" localSheetId="25">#REF!</definedName>
    <definedName name="_a999995" localSheetId="25">#REF!</definedName>
    <definedName name="_a999996" localSheetId="25">#REF!</definedName>
    <definedName name="_a999999999" localSheetId="25">#REF!</definedName>
    <definedName name="Database" localSheetId="25" hidden="1">#REF!</definedName>
    <definedName name="地区名称" localSheetId="25">#REF!</definedName>
    <definedName name="地区名称1" localSheetId="25">#REF!</definedName>
    <definedName name="地区名称10" localSheetId="25">#REF!</definedName>
    <definedName name="地区名称2" localSheetId="25">#REF!</definedName>
    <definedName name="地区名称3" localSheetId="25">#REF!</definedName>
    <definedName name="地区名称32" localSheetId="25">#REF!</definedName>
    <definedName name="地区名称432" localSheetId="25">#REF!</definedName>
    <definedName name="地区名称444" localSheetId="25">#REF!</definedName>
    <definedName name="地区名称45234" localSheetId="25">#REF!</definedName>
    <definedName name="地区名称5" localSheetId="25">#REF!</definedName>
    <definedName name="地区名称55" localSheetId="25">#REF!</definedName>
    <definedName name="地区名称6" localSheetId="25">#REF!</definedName>
    <definedName name="地区名称7" localSheetId="25">#REF!</definedName>
    <definedName name="地区名称874" localSheetId="25">#REF!</definedName>
    <definedName name="地区名称9" localSheetId="25">#REF!</definedName>
    <definedName name="地区明确222" localSheetId="25">#REF!</definedName>
    <definedName name="_a999923423" localSheetId="26">#REF!</definedName>
    <definedName name="_a9999323" localSheetId="26">#REF!</definedName>
    <definedName name="_a999942323" localSheetId="26">#REF!</definedName>
    <definedName name="_a9999548" localSheetId="26">#REF!</definedName>
    <definedName name="_a9999555" localSheetId="26">#REF!</definedName>
    <definedName name="_a99996544" localSheetId="26">#REF!</definedName>
    <definedName name="_a99999" localSheetId="26">#REF!</definedName>
    <definedName name="_a999991" localSheetId="26">#REF!</definedName>
    <definedName name="_a999991145" localSheetId="26">#REF!</definedName>
    <definedName name="_a99999222" localSheetId="26">#REF!</definedName>
    <definedName name="_a99999234234" localSheetId="26">#REF!</definedName>
    <definedName name="_a999995" localSheetId="26">#REF!</definedName>
    <definedName name="_a999996" localSheetId="26">#REF!</definedName>
    <definedName name="_a999999999" localSheetId="26">#REF!</definedName>
    <definedName name="Database" localSheetId="26" hidden="1">#REF!</definedName>
    <definedName name="地区名称" localSheetId="26">#REF!</definedName>
    <definedName name="地区名称1" localSheetId="26">#REF!</definedName>
    <definedName name="地区名称10" localSheetId="26">#REF!</definedName>
    <definedName name="地区名称2" localSheetId="26">#REF!</definedName>
    <definedName name="地区名称3" localSheetId="26">#REF!</definedName>
    <definedName name="地区名称32" localSheetId="26">#REF!</definedName>
    <definedName name="地区名称432" localSheetId="26">#REF!</definedName>
    <definedName name="地区名称444" localSheetId="26">#REF!</definedName>
    <definedName name="地区名称45234" localSheetId="26">#REF!</definedName>
    <definedName name="地区名称5" localSheetId="26">#REF!</definedName>
    <definedName name="地区名称55" localSheetId="26">#REF!</definedName>
    <definedName name="地区名称6" localSheetId="26">#REF!</definedName>
    <definedName name="地区名称7" localSheetId="26">#REF!</definedName>
    <definedName name="地区名称874" localSheetId="26">#REF!</definedName>
    <definedName name="地区名称9" localSheetId="26">#REF!</definedName>
    <definedName name="地区明确222" localSheetId="26">#REF!</definedName>
    <definedName name="_a12345" localSheetId="26">#REF!</definedName>
    <definedName name="_a12345" localSheetId="7">#REF!</definedName>
    <definedName name="_a999923423" localSheetId="7">#REF!</definedName>
    <definedName name="_a9999323" localSheetId="7">#REF!</definedName>
    <definedName name="_a999942323" localSheetId="7">#REF!</definedName>
    <definedName name="_a9999548" localSheetId="7">#REF!</definedName>
    <definedName name="_a9999555" localSheetId="7">#REF!</definedName>
    <definedName name="_a99996544" localSheetId="7">#REF!</definedName>
    <definedName name="_a99999" localSheetId="7">#REF!</definedName>
    <definedName name="_a999991" localSheetId="7">#REF!</definedName>
    <definedName name="_a999991145" localSheetId="7">#REF!</definedName>
    <definedName name="_a99999222" localSheetId="7">#REF!</definedName>
    <definedName name="_a99999234234" localSheetId="7">#REF!</definedName>
    <definedName name="_a999995" localSheetId="7">#REF!</definedName>
    <definedName name="_a999996" localSheetId="7">#REF!</definedName>
    <definedName name="_a999999999" localSheetId="7">#REF!</definedName>
    <definedName name="Database" localSheetId="7" hidden="1">#REF!</definedName>
    <definedName name="地区名称" localSheetId="7">#REF!</definedName>
    <definedName name="地区名称1" localSheetId="7">#REF!</definedName>
    <definedName name="地区名称10" localSheetId="7">#REF!</definedName>
    <definedName name="地区名称2" localSheetId="7">#REF!</definedName>
    <definedName name="地区名称3" localSheetId="7">#REF!</definedName>
    <definedName name="地区名称32" localSheetId="7">#REF!</definedName>
    <definedName name="地区名称432" localSheetId="7">#REF!</definedName>
    <definedName name="地区名称444" localSheetId="7">#REF!</definedName>
    <definedName name="地区名称45234" localSheetId="7">#REF!</definedName>
    <definedName name="地区名称5" localSheetId="7">#REF!</definedName>
    <definedName name="地区名称55" localSheetId="7">#REF!</definedName>
    <definedName name="地区名称6" localSheetId="7">#REF!</definedName>
    <definedName name="地区名称7" localSheetId="7">#REF!</definedName>
    <definedName name="地区名称874" localSheetId="7">#REF!</definedName>
    <definedName name="地区名称9" localSheetId="7">#REF!</definedName>
    <definedName name="地区明确222" localSheetId="7">#REF!</definedName>
    <definedName name="_">#REF!</definedName>
    <definedName name="_111111">#REF!</definedName>
    <definedName name="_111ssss">#REF!</definedName>
    <definedName name="_12321dsad11">#REF!</definedName>
    <definedName name="_213123123aaaa" hidden="1">#REF!</definedName>
    <definedName name="_4444">#REF!</definedName>
    <definedName name="_A111111">#REF!</definedName>
    <definedName name="_juju1111111">#REF!</definedName>
    <definedName name="_q111111">#REF!</definedName>
    <definedName name="_a12345" localSheetId="12">#REF!</definedName>
    <definedName name="_a999923423" localSheetId="12">#REF!</definedName>
    <definedName name="_a9999323" localSheetId="12">#REF!</definedName>
    <definedName name="_a999942323" localSheetId="12">#REF!</definedName>
    <definedName name="_a9999548" localSheetId="12">#REF!</definedName>
    <definedName name="_a9999555" localSheetId="12">#REF!</definedName>
    <definedName name="_a99996544" localSheetId="12">#REF!</definedName>
    <definedName name="_a99999" localSheetId="12">#REF!</definedName>
    <definedName name="_a999991" localSheetId="12">#REF!</definedName>
    <definedName name="_a999991145" localSheetId="12">#REF!</definedName>
    <definedName name="_a99999222" localSheetId="12">#REF!</definedName>
    <definedName name="_a99999234234" localSheetId="12">#REF!</definedName>
    <definedName name="_a999995" localSheetId="12">#REF!</definedName>
    <definedName name="_a999996" localSheetId="12">#REF!</definedName>
    <definedName name="_a999999999" localSheetId="12">#REF!</definedName>
    <definedName name="Database" localSheetId="12" hidden="1">#REF!</definedName>
    <definedName name="地区名称" localSheetId="12">#REF!</definedName>
    <definedName name="地区名称1" localSheetId="12">#REF!</definedName>
    <definedName name="地区名称10" localSheetId="12">#REF!</definedName>
    <definedName name="地区名称2" localSheetId="12">#REF!</definedName>
    <definedName name="地区名称3" localSheetId="12">#REF!</definedName>
    <definedName name="地区名称32" localSheetId="12">#REF!</definedName>
    <definedName name="地区名称432" localSheetId="12">#REF!</definedName>
    <definedName name="地区名称444" localSheetId="12">#REF!</definedName>
    <definedName name="地区名称45234" localSheetId="12">#REF!</definedName>
    <definedName name="地区名称5" localSheetId="12">#REF!</definedName>
    <definedName name="地区名称55" localSheetId="12">#REF!</definedName>
    <definedName name="地区名称6" localSheetId="12">#REF!</definedName>
    <definedName name="地区名称7" localSheetId="12">#REF!</definedName>
    <definedName name="地区名称874" localSheetId="12">#REF!</definedName>
    <definedName name="地区名称9" localSheetId="12">#REF!</definedName>
    <definedName name="地区明确222" localSheetId="12">#REF!</definedName>
    <definedName name="_1111" localSheetId="12">#REF!</definedName>
    <definedName name="a1111111111" localSheetId="12">#REF!</definedName>
    <definedName name="a111aa11212" localSheetId="12">#REF!</definedName>
    <definedName name="adasdasdasd111111" localSheetId="12">#REF!</definedName>
    <definedName name="asdasdqeq1121212" localSheetId="12">#REF!</definedName>
    <definedName name="p1231231231" localSheetId="12">#REF!</definedName>
    <definedName name="qddasdasdqw111" localSheetId="12">#REF!</definedName>
    <definedName name="qqqq111" localSheetId="12">#REF!</definedName>
    <definedName name="wrn.月报打印." localSheetId="12" hidden="1">{#N/A,#N/A,FALSE,"p9";#N/A,#N/A,FALSE,"p1";#N/A,#N/A,FALSE,"p2";#N/A,#N/A,FALSE,"p3";#N/A,#N/A,FALSE,"p4";#N/A,#N/A,FALSE,"p5";#N/A,#N/A,FALSE,"p6";#N/A,#N/A,FALSE,"p7";#N/A,#N/A,FALSE,"p8"}</definedName>
    <definedName name="基金" localSheetId="12" hidden="1">{#N/A,#N/A,FALSE,"p9";#N/A,#N/A,FALSE,"p1";#N/A,#N/A,FALSE,"p2";#N/A,#N/A,FALSE,"p3";#N/A,#N/A,FALSE,"p4";#N/A,#N/A,FALSE,"p5";#N/A,#N/A,FALSE,"p6";#N/A,#N/A,FALSE,"p7";#N/A,#N/A,FALSE,"p8"}</definedName>
    <definedName name="计划1" localSheetId="12" hidden="1">{#N/A,#N/A,FALSE,"p9";#N/A,#N/A,FALSE,"p1";#N/A,#N/A,FALSE,"p2";#N/A,#N/A,FALSE,"p3";#N/A,#N/A,FALSE,"p4";#N/A,#N/A,FALSE,"p5";#N/A,#N/A,FALSE,"p6";#N/A,#N/A,FALSE,"p7";#N/A,#N/A,FALSE,"p8"}</definedName>
    <definedName name="计划2" localSheetId="12" hidden="1">{#N/A,#N/A,FALSE,"p9";#N/A,#N/A,FALSE,"p1";#N/A,#N/A,FALSE,"p2";#N/A,#N/A,FALSE,"p3";#N/A,#N/A,FALSE,"p4";#N/A,#N/A,FALSE,"p5";#N/A,#N/A,FALSE,"p6";#N/A,#N/A,FALSE,"p7";#N/A,#N/A,FALSE,"p8"}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<sst xmlns="http://schemas.openxmlformats.org/spreadsheetml/2006/main" count="2148" uniqueCount="1573">
  <si>
    <t>芦台经济开发区2024年政府预算表</t>
  </si>
  <si>
    <t>目录</t>
  </si>
  <si>
    <t>附表1-1</t>
  </si>
  <si>
    <t>一般公共预算收入表</t>
  </si>
  <si>
    <t>附表1-2</t>
  </si>
  <si>
    <t>一般公共预算支出表</t>
  </si>
  <si>
    <t>附表1-3</t>
  </si>
  <si>
    <t>一般公共预算本级支出表</t>
  </si>
  <si>
    <t>附表1-4</t>
  </si>
  <si>
    <t>一般公共预算本级基本支出表</t>
  </si>
  <si>
    <t>附表1-5</t>
  </si>
  <si>
    <t>一般公共预算税收返还、一般性和专项转移支付分地区安排情况表</t>
  </si>
  <si>
    <t>附表1-6</t>
  </si>
  <si>
    <t>一般公共预算专项转移支付分项目安排情况表</t>
  </si>
  <si>
    <t>附表1-7</t>
  </si>
  <si>
    <t>政府性基金预算收入表</t>
  </si>
  <si>
    <t>附表1-8</t>
  </si>
  <si>
    <t>政府性基金预算支出表</t>
  </si>
  <si>
    <t>附表1-9</t>
  </si>
  <si>
    <t>政府性基金预算本级支出表</t>
  </si>
  <si>
    <t>附表1-10</t>
  </si>
  <si>
    <t>政府性基金预算专项转移支付分地区安排情况表</t>
  </si>
  <si>
    <t>附表1-11</t>
  </si>
  <si>
    <t>政府性基金预算专项转移支付分项目安排情况表</t>
  </si>
  <si>
    <t>附表1-12</t>
  </si>
  <si>
    <t>国有资本经营预算收入表</t>
  </si>
  <si>
    <t>附表1-13</t>
  </si>
  <si>
    <t>国有资本经营预算支出表</t>
  </si>
  <si>
    <t>附表1-14</t>
  </si>
  <si>
    <t>国有资本经营预算本级支出表</t>
  </si>
  <si>
    <t>附表1-15</t>
  </si>
  <si>
    <t>国有资本经营预算专项转移支付分地区安排情况表</t>
  </si>
  <si>
    <t>附表1-16</t>
  </si>
  <si>
    <t>国有资本经营预算专项转移支付分项目安排情况表</t>
  </si>
  <si>
    <t>附表1-17</t>
  </si>
  <si>
    <t>社会保险基金预算收入表</t>
  </si>
  <si>
    <t>附表1-18</t>
  </si>
  <si>
    <t>社会保险基金预算支出表</t>
  </si>
  <si>
    <t>附表1-19</t>
  </si>
  <si>
    <t>地方政府债务限额及余额预算情况表</t>
  </si>
  <si>
    <t>附表1-20</t>
  </si>
  <si>
    <t>地方政府一般债务余额情况表</t>
  </si>
  <si>
    <t>附表1-21</t>
  </si>
  <si>
    <t>地方政府专项债务余额情况表</t>
  </si>
  <si>
    <t>附表1-22</t>
  </si>
  <si>
    <t>地方政府债券发行及还本付息情况表</t>
  </si>
  <si>
    <t>附表1-23</t>
  </si>
  <si>
    <t>地方政府债务限额提前下达情况表</t>
  </si>
  <si>
    <t>附表1-24</t>
  </si>
  <si>
    <t>新增地方政府债券资金安排表</t>
  </si>
  <si>
    <t>附表1-25</t>
  </si>
  <si>
    <t>地方政府再融资债券分月发行安排表</t>
  </si>
  <si>
    <r>
      <rPr>
        <sz val="11"/>
        <rFont val="黑体"/>
        <charset val="134"/>
      </rPr>
      <t>附表</t>
    </r>
    <r>
      <rPr>
        <sz val="11"/>
        <rFont val="Times New Roman"/>
        <charset val="134"/>
      </rPr>
      <t>1-1</t>
    </r>
  </si>
  <si>
    <r>
      <rPr>
        <sz val="12"/>
        <rFont val="方正仿宋_GBK"/>
        <charset val="134"/>
      </rPr>
      <t>单位：万元</t>
    </r>
  </si>
  <si>
    <t>项        目</t>
  </si>
  <si>
    <t>预算数</t>
  </si>
  <si>
    <t>一、税收收入</t>
  </si>
  <si>
    <r>
      <rPr>
        <sz val="12"/>
        <color rgb="FF000000"/>
        <rFont val="宋体"/>
        <charset val="134"/>
      </rPr>
      <t>1.</t>
    </r>
    <r>
      <rPr>
        <sz val="12"/>
        <color rgb="FF000000"/>
        <rFont val="宋体"/>
        <charset val="134"/>
      </rPr>
      <t>增值税</t>
    </r>
  </si>
  <si>
    <r>
      <rPr>
        <sz val="12"/>
        <color rgb="FF000000"/>
        <rFont val="宋体"/>
        <charset val="134"/>
      </rPr>
      <t>2.</t>
    </r>
    <r>
      <rPr>
        <sz val="12"/>
        <color rgb="FF000000"/>
        <rFont val="宋体"/>
        <charset val="134"/>
      </rPr>
      <t>企业所得税</t>
    </r>
  </si>
  <si>
    <r>
      <rPr>
        <sz val="12"/>
        <color rgb="FF000000"/>
        <rFont val="宋体"/>
        <charset val="134"/>
      </rPr>
      <t>3.</t>
    </r>
    <r>
      <rPr>
        <sz val="12"/>
        <color rgb="FF000000"/>
        <rFont val="宋体"/>
        <charset val="134"/>
      </rPr>
      <t>个人所得税</t>
    </r>
  </si>
  <si>
    <r>
      <rPr>
        <sz val="12"/>
        <color rgb="FF000000"/>
        <rFont val="宋体"/>
        <charset val="134"/>
      </rPr>
      <t>4.</t>
    </r>
    <r>
      <rPr>
        <sz val="12"/>
        <color rgb="FF000000"/>
        <rFont val="宋体"/>
        <charset val="134"/>
      </rPr>
      <t>资源税</t>
    </r>
  </si>
  <si>
    <r>
      <rPr>
        <sz val="12"/>
        <color rgb="FF000000"/>
        <rFont val="宋体"/>
        <charset val="134"/>
      </rPr>
      <t>5.</t>
    </r>
    <r>
      <rPr>
        <sz val="12"/>
        <color rgb="FF000000"/>
        <rFont val="宋体"/>
        <charset val="134"/>
      </rPr>
      <t>城市维护建设税</t>
    </r>
  </si>
  <si>
    <r>
      <rPr>
        <sz val="12"/>
        <color rgb="FF000000"/>
        <rFont val="宋体"/>
        <charset val="134"/>
      </rPr>
      <t>6.</t>
    </r>
    <r>
      <rPr>
        <sz val="12"/>
        <color rgb="FF000000"/>
        <rFont val="宋体"/>
        <charset val="134"/>
      </rPr>
      <t>房产税</t>
    </r>
  </si>
  <si>
    <r>
      <rPr>
        <sz val="12"/>
        <color rgb="FF000000"/>
        <rFont val="宋体"/>
        <charset val="134"/>
      </rPr>
      <t>7.</t>
    </r>
    <r>
      <rPr>
        <sz val="12"/>
        <color rgb="FF000000"/>
        <rFont val="宋体"/>
        <charset val="134"/>
      </rPr>
      <t>印花税</t>
    </r>
  </si>
  <si>
    <r>
      <rPr>
        <sz val="12"/>
        <color rgb="FF000000"/>
        <rFont val="宋体"/>
        <charset val="134"/>
      </rPr>
      <t>8.</t>
    </r>
    <r>
      <rPr>
        <sz val="12"/>
        <color rgb="FF000000"/>
        <rFont val="宋体"/>
        <charset val="134"/>
      </rPr>
      <t>城镇土地使用税</t>
    </r>
  </si>
  <si>
    <r>
      <rPr>
        <sz val="12"/>
        <color rgb="FF000000"/>
        <rFont val="宋体"/>
        <charset val="134"/>
      </rPr>
      <t xml:space="preserve">9. </t>
    </r>
    <r>
      <rPr>
        <sz val="12"/>
        <color rgb="FF000000"/>
        <rFont val="宋体"/>
        <charset val="134"/>
      </rPr>
      <t>土地增值税</t>
    </r>
  </si>
  <si>
    <r>
      <rPr>
        <sz val="12"/>
        <color rgb="FF000000"/>
        <rFont val="宋体"/>
        <charset val="134"/>
      </rPr>
      <t>10.</t>
    </r>
    <r>
      <rPr>
        <sz val="12"/>
        <color rgb="FF000000"/>
        <rFont val="宋体"/>
        <charset val="134"/>
      </rPr>
      <t>车船税</t>
    </r>
  </si>
  <si>
    <r>
      <rPr>
        <sz val="12"/>
        <color rgb="FF000000"/>
        <rFont val="宋体"/>
        <charset val="134"/>
      </rPr>
      <t>11.</t>
    </r>
    <r>
      <rPr>
        <sz val="12"/>
        <color rgb="FF000000"/>
        <rFont val="宋体"/>
        <charset val="134"/>
      </rPr>
      <t>耕地占用税</t>
    </r>
  </si>
  <si>
    <r>
      <rPr>
        <sz val="12"/>
        <color rgb="FF000000"/>
        <rFont val="宋体"/>
        <charset val="134"/>
      </rPr>
      <t xml:space="preserve">12. </t>
    </r>
    <r>
      <rPr>
        <sz val="12"/>
        <color rgb="FF000000"/>
        <rFont val="宋体"/>
        <charset val="134"/>
      </rPr>
      <t>契税</t>
    </r>
  </si>
  <si>
    <r>
      <rPr>
        <sz val="12"/>
        <color rgb="FF000000"/>
        <rFont val="宋体"/>
        <charset val="134"/>
      </rPr>
      <t>13.</t>
    </r>
    <r>
      <rPr>
        <sz val="12"/>
        <color rgb="FF000000"/>
        <rFont val="宋体"/>
        <charset val="134"/>
      </rPr>
      <t>环境保护税</t>
    </r>
  </si>
  <si>
    <r>
      <rPr>
        <sz val="12"/>
        <color rgb="FF000000"/>
        <rFont val="宋体"/>
        <charset val="134"/>
      </rPr>
      <t xml:space="preserve">14. </t>
    </r>
    <r>
      <rPr>
        <sz val="12"/>
        <color rgb="FF000000"/>
        <rFont val="宋体"/>
        <charset val="134"/>
      </rPr>
      <t>其他税收收入</t>
    </r>
  </si>
  <si>
    <t>二、非税收入</t>
  </si>
  <si>
    <r>
      <rPr>
        <sz val="12"/>
        <color rgb="FF000000"/>
        <rFont val="宋体"/>
        <charset val="134"/>
      </rPr>
      <t>1.</t>
    </r>
    <r>
      <rPr>
        <sz val="12"/>
        <color rgb="FF000000"/>
        <rFont val="宋体"/>
        <charset val="134"/>
      </rPr>
      <t>专项收入</t>
    </r>
  </si>
  <si>
    <r>
      <rPr>
        <sz val="12"/>
        <color rgb="FF000000"/>
        <rFont val="宋体"/>
        <charset val="134"/>
      </rPr>
      <t>2.</t>
    </r>
    <r>
      <rPr>
        <sz val="12"/>
        <color rgb="FF000000"/>
        <rFont val="宋体"/>
        <charset val="134"/>
      </rPr>
      <t>行政事业性收费收入</t>
    </r>
  </si>
  <si>
    <r>
      <rPr>
        <sz val="12"/>
        <color rgb="FF000000"/>
        <rFont val="宋体"/>
        <charset val="134"/>
      </rPr>
      <t>3.</t>
    </r>
    <r>
      <rPr>
        <sz val="12"/>
        <color rgb="FF000000"/>
        <rFont val="宋体"/>
        <charset val="134"/>
      </rPr>
      <t>罚没收入</t>
    </r>
  </si>
  <si>
    <r>
      <rPr>
        <sz val="12"/>
        <color rgb="FF000000"/>
        <rFont val="宋体"/>
        <charset val="134"/>
      </rPr>
      <t>4.</t>
    </r>
    <r>
      <rPr>
        <sz val="12"/>
        <color rgb="FF000000"/>
        <rFont val="宋体"/>
        <charset val="134"/>
      </rPr>
      <t>国有资源（资产）有偿使用收入</t>
    </r>
  </si>
  <si>
    <r>
      <rPr>
        <sz val="12"/>
        <color rgb="FF000000"/>
        <rFont val="宋体"/>
        <charset val="134"/>
      </rPr>
      <t>5.</t>
    </r>
    <r>
      <rPr>
        <sz val="12"/>
        <color rgb="FF000000"/>
        <rFont val="宋体"/>
        <charset val="134"/>
      </rPr>
      <t>政府住房基金收入</t>
    </r>
  </si>
  <si>
    <r>
      <rPr>
        <sz val="12"/>
        <color rgb="FF000000"/>
        <rFont val="宋体"/>
        <charset val="134"/>
      </rPr>
      <t>6.</t>
    </r>
    <r>
      <rPr>
        <sz val="12"/>
        <color rgb="FF000000"/>
        <rFont val="宋体"/>
        <charset val="134"/>
      </rPr>
      <t>其他收入</t>
    </r>
  </si>
  <si>
    <t>合      计</t>
  </si>
  <si>
    <r>
      <rPr>
        <sz val="11"/>
        <rFont val="黑体"/>
        <charset val="134"/>
      </rPr>
      <t>附表</t>
    </r>
    <r>
      <rPr>
        <sz val="11"/>
        <rFont val="Times New Roman"/>
        <charset val="134"/>
      </rPr>
      <t>1-2</t>
    </r>
  </si>
  <si>
    <r>
      <rPr>
        <sz val="11"/>
        <rFont val="方正仿宋_GBK"/>
        <charset val="134"/>
      </rPr>
      <t>单位：万元</t>
    </r>
  </si>
  <si>
    <t>科目编码及名称</t>
  </si>
  <si>
    <r>
      <rPr>
        <sz val="11"/>
        <rFont val="方正书宋_GBK"/>
        <charset val="134"/>
      </rPr>
      <t>科目编码</t>
    </r>
  </si>
  <si>
    <r>
      <rPr>
        <sz val="11"/>
        <rFont val="方正书宋_GBK"/>
        <charset val="134"/>
      </rPr>
      <t>科目（单位）名称</t>
    </r>
  </si>
  <si>
    <r>
      <rPr>
        <sz val="11"/>
        <rFont val="方正书宋_GBK"/>
        <charset val="134"/>
      </rPr>
      <t>合计</t>
    </r>
  </si>
  <si>
    <t>201 一般公共服务支出</t>
  </si>
  <si>
    <t>201</t>
  </si>
  <si>
    <r>
      <rPr>
        <sz val="11"/>
        <rFont val="方正仿宋_GBK"/>
        <charset val="134"/>
      </rPr>
      <t>一般公共服务支出类合计</t>
    </r>
  </si>
  <si>
    <t>203 国防支出</t>
  </si>
  <si>
    <t>204 公共安全支出</t>
  </si>
  <si>
    <t>205 教育支出</t>
  </si>
  <si>
    <t>206 科学技术支出</t>
  </si>
  <si>
    <t>207 文化旅游体育与传媒支出</t>
  </si>
  <si>
    <t>208 社会保障和就业支出</t>
  </si>
  <si>
    <t>210 卫生健康支出</t>
  </si>
  <si>
    <t>211 节能环保支出</t>
  </si>
  <si>
    <t>20101</t>
  </si>
  <si>
    <r>
      <rPr>
        <sz val="11"/>
        <rFont val="Times New Roman"/>
        <charset val="134"/>
      </rPr>
      <t xml:space="preserve"> </t>
    </r>
    <r>
      <rPr>
        <sz val="11"/>
        <rFont val="方正仿宋_GBK"/>
        <charset val="134"/>
      </rPr>
      <t>人大事务款合计</t>
    </r>
  </si>
  <si>
    <t>212 城乡社区支出</t>
  </si>
  <si>
    <t>2010101</t>
  </si>
  <si>
    <r>
      <rPr>
        <sz val="11"/>
        <rFont val="Times New Roman"/>
        <charset val="134"/>
      </rPr>
      <t xml:space="preserve">  </t>
    </r>
    <r>
      <rPr>
        <sz val="11"/>
        <rFont val="方正仿宋_GBK"/>
        <charset val="134"/>
      </rPr>
      <t>行政运行项合计</t>
    </r>
  </si>
  <si>
    <t>213 农林水支出</t>
  </si>
  <si>
    <t>214 交通运输支出</t>
  </si>
  <si>
    <t>215 资源勘探工业信息等支出</t>
  </si>
  <si>
    <t>216 商业服务业等支出</t>
  </si>
  <si>
    <t>217 金融支出</t>
  </si>
  <si>
    <t>219 援助其他地区支出</t>
  </si>
  <si>
    <t>220 自然资源海洋气象等支出</t>
  </si>
  <si>
    <t>221 住房保障支出</t>
  </si>
  <si>
    <t>222 粮油物资储备支出</t>
  </si>
  <si>
    <t>224 灾害防治及应急管理支出</t>
  </si>
  <si>
    <t>227 预备费</t>
  </si>
  <si>
    <t>229其他支出</t>
  </si>
  <si>
    <t>232 债务付息支出</t>
  </si>
  <si>
    <t>233 债务发行费用支出</t>
  </si>
  <si>
    <t>232</t>
  </si>
  <si>
    <r>
      <rPr>
        <sz val="9"/>
        <rFont val="宋体"/>
        <charset val="134"/>
      </rPr>
      <t>债务付息支出类合计</t>
    </r>
  </si>
  <si>
    <t>23203</t>
  </si>
  <si>
    <r>
      <rPr>
        <sz val="9"/>
        <rFont val="Times New Roman"/>
        <charset val="134"/>
      </rPr>
      <t xml:space="preserve"> </t>
    </r>
    <r>
      <rPr>
        <sz val="9"/>
        <rFont val="宋体"/>
        <charset val="134"/>
      </rPr>
      <t>地方政府一般债务付息支出款合计</t>
    </r>
  </si>
  <si>
    <t>2320301</t>
  </si>
  <si>
    <r>
      <rPr>
        <sz val="9"/>
        <rFont val="Times New Roman"/>
        <charset val="134"/>
      </rPr>
      <t xml:space="preserve">  </t>
    </r>
    <r>
      <rPr>
        <sz val="9"/>
        <rFont val="宋体"/>
        <charset val="134"/>
      </rPr>
      <t>地方政府一般债券付息支出项合计</t>
    </r>
  </si>
  <si>
    <r>
      <rPr>
        <sz val="11"/>
        <rFont val="黑体"/>
        <charset val="134"/>
      </rPr>
      <t>附表</t>
    </r>
    <r>
      <rPr>
        <sz val="11"/>
        <rFont val="Times New Roman"/>
        <charset val="134"/>
      </rPr>
      <t>1-3</t>
    </r>
  </si>
  <si>
    <t>单位：万元</t>
  </si>
  <si>
    <t>科目编码</t>
  </si>
  <si>
    <t>科目名称</t>
  </si>
  <si>
    <t>预算安排</t>
  </si>
  <si>
    <t>区本级财力安排</t>
  </si>
  <si>
    <t>上级提前下达转移支付</t>
  </si>
  <si>
    <t>上年结转</t>
  </si>
  <si>
    <t>一般公共服务支出</t>
  </si>
  <si>
    <t>人大事务</t>
  </si>
  <si>
    <t>行政运行</t>
  </si>
  <si>
    <t>2010102</t>
  </si>
  <si>
    <t>一般行政管理事务</t>
  </si>
  <si>
    <t>2010103</t>
  </si>
  <si>
    <t>机关服务</t>
  </si>
  <si>
    <t>2010104</t>
  </si>
  <si>
    <t>人大会议</t>
  </si>
  <si>
    <t>2010105</t>
  </si>
  <si>
    <t>人大立法</t>
  </si>
  <si>
    <t>2010106</t>
  </si>
  <si>
    <t>人大监督</t>
  </si>
  <si>
    <t>2010108</t>
  </si>
  <si>
    <t>代表工作</t>
  </si>
  <si>
    <t>2010150</t>
  </si>
  <si>
    <t>事业运行</t>
  </si>
  <si>
    <t>2010199</t>
  </si>
  <si>
    <t>其他人大事务支出</t>
  </si>
  <si>
    <t>20102</t>
  </si>
  <si>
    <t>政协事务</t>
  </si>
  <si>
    <t>2010201</t>
  </si>
  <si>
    <t>2010202</t>
  </si>
  <si>
    <t>2010203</t>
  </si>
  <si>
    <t>2010204</t>
  </si>
  <si>
    <t>政协会议</t>
  </si>
  <si>
    <t>2010206</t>
  </si>
  <si>
    <t>参政议政</t>
  </si>
  <si>
    <t>2010250</t>
  </si>
  <si>
    <t>2010299</t>
  </si>
  <si>
    <t>其他政协事务支出</t>
  </si>
  <si>
    <t>20103</t>
  </si>
  <si>
    <t>政府办公厅（室）及相关机构事务</t>
  </si>
  <si>
    <t>2010301</t>
  </si>
  <si>
    <t>2010302</t>
  </si>
  <si>
    <t>2010303</t>
  </si>
  <si>
    <t>2010305</t>
  </si>
  <si>
    <t>专项业务及机关事务管理</t>
  </si>
  <si>
    <t>2010306</t>
  </si>
  <si>
    <t>政务公开审批</t>
  </si>
  <si>
    <t>2010308</t>
  </si>
  <si>
    <t>信访事务</t>
  </si>
  <si>
    <t>2010399</t>
  </si>
  <si>
    <t>其他政府办公厅（室）及相关机构事务支出</t>
  </si>
  <si>
    <t>20104</t>
  </si>
  <si>
    <t>发展与改革事务</t>
  </si>
  <si>
    <t>2010401</t>
  </si>
  <si>
    <t>2010402</t>
  </si>
  <si>
    <t>2010405</t>
  </si>
  <si>
    <t>日常经济运行调节</t>
  </si>
  <si>
    <t>2010408</t>
  </si>
  <si>
    <t>物价管理</t>
  </si>
  <si>
    <t>2010450</t>
  </si>
  <si>
    <t>2010499</t>
  </si>
  <si>
    <t>其他发展与改革事务支出</t>
  </si>
  <si>
    <t>20105</t>
  </si>
  <si>
    <t>统计信息事务</t>
  </si>
  <si>
    <t>2010501</t>
  </si>
  <si>
    <t>2010505</t>
  </si>
  <si>
    <t>专项统计业务</t>
  </si>
  <si>
    <t>2010506</t>
  </si>
  <si>
    <t>统计管理</t>
  </si>
  <si>
    <t>2010507</t>
  </si>
  <si>
    <t>专项普查活动</t>
  </si>
  <si>
    <t>2010508</t>
  </si>
  <si>
    <t>统计抽样调查</t>
  </si>
  <si>
    <t>2010550</t>
  </si>
  <si>
    <t>20106</t>
  </si>
  <si>
    <t>财政事务</t>
  </si>
  <si>
    <t>2010601</t>
  </si>
  <si>
    <t>2010602</t>
  </si>
  <si>
    <t>2010603</t>
  </si>
  <si>
    <t>2010604</t>
  </si>
  <si>
    <t>预算改革业务</t>
  </si>
  <si>
    <t>2010605</t>
  </si>
  <si>
    <t>财政国库业务</t>
  </si>
  <si>
    <t>2010608</t>
  </si>
  <si>
    <t>财政委托业务支出</t>
  </si>
  <si>
    <t>2010699</t>
  </si>
  <si>
    <t>其他财政事务支出</t>
  </si>
  <si>
    <t>20107</t>
  </si>
  <si>
    <t>税收事务</t>
  </si>
  <si>
    <t>2010701</t>
  </si>
  <si>
    <t>2010799</t>
  </si>
  <si>
    <t>其他税收事务支出</t>
  </si>
  <si>
    <t>20108</t>
  </si>
  <si>
    <t>审计事务</t>
  </si>
  <si>
    <t>2010801</t>
  </si>
  <si>
    <t>2010804</t>
  </si>
  <si>
    <t>审计业务</t>
  </si>
  <si>
    <t>2010806</t>
  </si>
  <si>
    <t>信息化建设</t>
  </si>
  <si>
    <t>20111</t>
  </si>
  <si>
    <t>纪检监察事务</t>
  </si>
  <si>
    <t>2011101</t>
  </si>
  <si>
    <t>2011199</t>
  </si>
  <si>
    <t>其他纪检监察事务支出</t>
  </si>
  <si>
    <t>20113</t>
  </si>
  <si>
    <t>商贸事务</t>
  </si>
  <si>
    <t>2011301</t>
  </si>
  <si>
    <t>2011304</t>
  </si>
  <si>
    <t>对外贸易管理</t>
  </si>
  <si>
    <t>2011308</t>
  </si>
  <si>
    <t>招商引资</t>
  </si>
  <si>
    <t>20129</t>
  </si>
  <si>
    <t>群众团体事务</t>
  </si>
  <si>
    <t>2012901</t>
  </si>
  <si>
    <t>2012902</t>
  </si>
  <si>
    <t>一般行政事务管理</t>
  </si>
  <si>
    <t>2012906</t>
  </si>
  <si>
    <t>工会事务</t>
  </si>
  <si>
    <t>2012999</t>
  </si>
  <si>
    <t>其他群众团体事务支出</t>
  </si>
  <si>
    <t>20132</t>
  </si>
  <si>
    <t>组织事务</t>
  </si>
  <si>
    <t>2013201</t>
  </si>
  <si>
    <t>2013299</t>
  </si>
  <si>
    <t>其他组织事务支出</t>
  </si>
  <si>
    <t>20133</t>
  </si>
  <si>
    <t>宣传事务</t>
  </si>
  <si>
    <t>2013399</t>
  </si>
  <si>
    <t>其他宣传事务支出</t>
  </si>
  <si>
    <t>20138</t>
  </si>
  <si>
    <t>市场监督管理事务</t>
  </si>
  <si>
    <t>2013899</t>
  </si>
  <si>
    <t>其他市场监督管理事务</t>
  </si>
  <si>
    <t>20139</t>
  </si>
  <si>
    <t>社会工作事务</t>
  </si>
  <si>
    <t>2013904</t>
  </si>
  <si>
    <t>专项业务</t>
  </si>
  <si>
    <t>2013999</t>
  </si>
  <si>
    <t>其他社会工作事务支出</t>
  </si>
  <si>
    <t>20140</t>
  </si>
  <si>
    <t>2014004</t>
  </si>
  <si>
    <t>信访业务</t>
  </si>
  <si>
    <t>2014099</t>
  </si>
  <si>
    <t>其他信访事务支出</t>
  </si>
  <si>
    <t>203</t>
  </si>
  <si>
    <t>国防支出</t>
  </si>
  <si>
    <t>20306</t>
  </si>
  <si>
    <t>国防动员</t>
  </si>
  <si>
    <t>2030601</t>
  </si>
  <si>
    <t>兵役征集</t>
  </si>
  <si>
    <t>2030603</t>
  </si>
  <si>
    <t>人民防空</t>
  </si>
  <si>
    <t>2030607</t>
  </si>
  <si>
    <t>民兵</t>
  </si>
  <si>
    <t>2030608</t>
  </si>
  <si>
    <t>边海防</t>
  </si>
  <si>
    <t>2030699</t>
  </si>
  <si>
    <t>其他国防动员支出</t>
  </si>
  <si>
    <t>20399</t>
  </si>
  <si>
    <t>其他国防支出</t>
  </si>
  <si>
    <t>2039999</t>
  </si>
  <si>
    <t>204</t>
  </si>
  <si>
    <t>公共安全支出</t>
  </si>
  <si>
    <t>20402</t>
  </si>
  <si>
    <t>公安</t>
  </si>
  <si>
    <t>2040201</t>
  </si>
  <si>
    <t>2040202</t>
  </si>
  <si>
    <t>2040299</t>
  </si>
  <si>
    <t>其他公安支出</t>
  </si>
  <si>
    <t>20404</t>
  </si>
  <si>
    <t>检察</t>
  </si>
  <si>
    <t>2040401</t>
  </si>
  <si>
    <t>2040410</t>
  </si>
  <si>
    <t>检察监督</t>
  </si>
  <si>
    <t>2040450</t>
  </si>
  <si>
    <t>2040499</t>
  </si>
  <si>
    <t>其他检察支出</t>
  </si>
  <si>
    <t>20405</t>
  </si>
  <si>
    <t>法院</t>
  </si>
  <si>
    <t>2040501</t>
  </si>
  <si>
    <t>20406</t>
  </si>
  <si>
    <t>司法</t>
  </si>
  <si>
    <t>2040601</t>
  </si>
  <si>
    <t>2040604</t>
  </si>
  <si>
    <t>基层司法业务</t>
  </si>
  <si>
    <t>2040610</t>
  </si>
  <si>
    <t>社区矫正</t>
  </si>
  <si>
    <t>2040699</t>
  </si>
  <si>
    <t>其他司法支出</t>
  </si>
  <si>
    <t>20407</t>
  </si>
  <si>
    <t>监狱</t>
  </si>
  <si>
    <t>2040701</t>
  </si>
  <si>
    <t>2040704</t>
  </si>
  <si>
    <t>罪犯生活及医疗卫生</t>
  </si>
  <si>
    <t>2040705</t>
  </si>
  <si>
    <t>监狱业务及罪犯改造</t>
  </si>
  <si>
    <t>2040706</t>
  </si>
  <si>
    <t>狱政设施建设</t>
  </si>
  <si>
    <t>2040707</t>
  </si>
  <si>
    <t>2040799</t>
  </si>
  <si>
    <t>其他监狱支出</t>
  </si>
  <si>
    <t>20408</t>
  </si>
  <si>
    <t>强制隔离戒毒</t>
  </si>
  <si>
    <t>2040801</t>
  </si>
  <si>
    <t>2040804</t>
  </si>
  <si>
    <t>强制隔离戒毒人员生活</t>
  </si>
  <si>
    <t>2040806</t>
  </si>
  <si>
    <t>所政设施建设</t>
  </si>
  <si>
    <t>2040899</t>
  </si>
  <si>
    <t>其他强制隔离戒毒支出</t>
  </si>
  <si>
    <t>20499</t>
  </si>
  <si>
    <t>其他公共安全支出</t>
  </si>
  <si>
    <t>2049999</t>
  </si>
  <si>
    <t>205</t>
  </si>
  <si>
    <t>教育支出</t>
  </si>
  <si>
    <t>20501</t>
  </si>
  <si>
    <t>教育管理事务</t>
  </si>
  <si>
    <t>2050101</t>
  </si>
  <si>
    <t>2050102</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</si>
  <si>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</si>
  <si>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</si>
  <si>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</si>
  <si>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</si>
  <si>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</si>
  <si>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</si>
  <si>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</si>
  <si>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</si>
  <si>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</si>
  <si>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</si>
  <si>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</si>
  <si>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</si>
  <si>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</si>
  <si>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</si>
  <si>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</si>
  <si>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</si>
  <si>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</si>
  <si>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</si>
  <si>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</si>
  <si>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</si>
  <si>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2050303</t>
  </si>
  <si>
    <t>技校教育</t>
  </si>
  <si>
    <t>2050305</t>
  </si>
  <si>
    <t>高等职业教育</t>
  </si>
  <si>
    <t>2050399</t>
  </si>
  <si>
    <t>其他职业教育支出</t>
  </si>
  <si>
    <t>20505</t>
  </si>
  <si>
    <t>广播电视教育</t>
  </si>
  <si>
    <t>2050501</t>
  </si>
  <si>
    <t>广播电视学校</t>
  </si>
  <si>
    <t>20508</t>
  </si>
  <si>
    <t>进修及培训</t>
  </si>
  <si>
    <t>2050802</t>
  </si>
  <si>
    <t>干部教育</t>
  </si>
  <si>
    <t>20509</t>
  </si>
  <si>
    <t>教育费附加安排的支出</t>
  </si>
  <si>
    <t>2050999</t>
  </si>
  <si>
    <t>其他教育费附加安排的支出</t>
  </si>
  <si>
    <t>20507</t>
  </si>
  <si>
    <t>特殊教育</t>
  </si>
  <si>
    <t>2050701</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</si>
  <si>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</si>
  <si>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</si>
  <si>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</si>
  <si>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</si>
  <si>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</si>
  <si>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</si>
  <si>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</si>
  <si>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</si>
  <si>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</si>
  <si>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</si>
  <si>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</si>
  <si>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</si>
  <si>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</si>
  <si>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</si>
  <si>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</si>
  <si>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2060206</t>
  </si>
  <si>
    <t>专项基础科研</t>
  </si>
  <si>
    <t>2060208</t>
  </si>
  <si>
    <t>科技人才队伍建设</t>
  </si>
  <si>
    <t>2060299</t>
  </si>
  <si>
    <t>其他基础研究支出</t>
  </si>
  <si>
    <t>20603</t>
  </si>
  <si>
    <t>应用研究</t>
  </si>
  <si>
    <t>2060301</t>
  </si>
  <si>
    <t>2060302</t>
  </si>
  <si>
    <t>社会公益研究</t>
  </si>
  <si>
    <t>2060399</t>
  </si>
  <si>
    <t>其他应用研究支出</t>
  </si>
  <si>
    <t>20604</t>
  </si>
  <si>
    <t>技术研究与开发</t>
  </si>
  <si>
    <t>2060404</t>
  </si>
  <si>
    <t>科技成果转化与扩散</t>
  </si>
  <si>
    <t>2060405</t>
  </si>
  <si>
    <t>共性技术研究与开发</t>
  </si>
  <si>
    <t>2060499</t>
  </si>
  <si>
    <t>其他技术研究与开发支出</t>
  </si>
  <si>
    <t>20605</t>
  </si>
  <si>
    <t>科技条件与服务</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</si>
  <si>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</si>
  <si>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</si>
  <si>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</si>
  <si>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</si>
  <si>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</si>
  <si>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</si>
  <si>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</si>
  <si>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</si>
  <si>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</si>
  <si>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</si>
  <si>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</si>
  <si>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</si>
  <si>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</si>
  <si>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</si>
  <si>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20607</t>
  </si>
  <si>
    <t>科学技术普及</t>
  </si>
  <si>
    <t>2060701</t>
  </si>
  <si>
    <t>2060702</t>
  </si>
  <si>
    <t>科普活动</t>
  </si>
  <si>
    <t>2060705</t>
  </si>
  <si>
    <t>科技馆站</t>
  </si>
  <si>
    <t>2060799</t>
  </si>
  <si>
    <t>其他科学技术普及支出</t>
  </si>
  <si>
    <t>20608</t>
  </si>
  <si>
    <t>科技交流与合作</t>
  </si>
  <si>
    <t>2060801</t>
  </si>
  <si>
    <t>国际交流与合作</t>
  </si>
  <si>
    <t>2060899</t>
  </si>
  <si>
    <t>其他科技交流与合作支出</t>
  </si>
  <si>
    <t>20609</t>
  </si>
  <si>
    <t>科技重大项目</t>
  </si>
  <si>
    <t>2060901</t>
  </si>
  <si>
    <t>科技重大专项</t>
  </si>
  <si>
    <t>2060902</t>
  </si>
  <si>
    <t>重点研发计划</t>
  </si>
  <si>
    <t>20699</t>
  </si>
  <si>
    <t>其他科学技术支出</t>
  </si>
  <si>
    <t>2069901</t>
  </si>
  <si>
    <t>科技奖励</t>
  </si>
  <si>
    <t>2069903</t>
  </si>
  <si>
    <t>转制科研机构</t>
  </si>
  <si>
    <t>2069999</t>
  </si>
  <si>
    <t>207</t>
  </si>
  <si>
    <t>文化旅游体育与传媒支出</t>
  </si>
  <si>
    <t>20701</t>
  </si>
  <si>
    <t>文化和旅游</t>
  </si>
  <si>
    <t>2070101</t>
  </si>
  <si>
    <t>2070102</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</si>
  <si>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</si>
  <si>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</si>
  <si>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</si>
  <si>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</si>
  <si>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</si>
  <si>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</si>
  <si>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</si>
  <si>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</si>
  <si>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</si>
  <si>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</si>
  <si>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</si>
  <si>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</si>
  <si>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</si>
  <si>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</si>
  <si>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</si>
  <si>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</si>
  <si>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2070113</t>
  </si>
  <si>
    <t>旅游宣传</t>
  </si>
  <si>
    <t>2070114</t>
  </si>
  <si>
    <t>文化和旅游管理事务</t>
  </si>
  <si>
    <t>2070199</t>
  </si>
  <si>
    <t>其他文化和旅游支出</t>
  </si>
  <si>
    <t>20702</t>
  </si>
  <si>
    <t>文物</t>
  </si>
  <si>
    <t>2070201</t>
  </si>
  <si>
    <t>2070204</t>
  </si>
  <si>
    <t>文物保护</t>
  </si>
  <si>
    <t>2070205</t>
  </si>
  <si>
    <t>博物馆</t>
  </si>
  <si>
    <t>2070299</t>
  </si>
  <si>
    <t>其他文物支出</t>
  </si>
  <si>
    <t>20703</t>
  </si>
  <si>
    <t>体育</t>
  </si>
  <si>
    <t>2070301</t>
  </si>
  <si>
    <t>2070305</t>
  </si>
  <si>
    <t>体育竞赛</t>
  </si>
  <si>
    <t>2070306</t>
  </si>
  <si>
    <t>体育训练</t>
  </si>
  <si>
    <t>2070307</t>
  </si>
  <si>
    <t>体育场馆</t>
  </si>
  <si>
    <t>2070308</t>
  </si>
  <si>
    <t>群众体育</t>
  </si>
  <si>
    <t>2070399</t>
  </si>
  <si>
    <t>其他体育支出</t>
  </si>
  <si>
    <t>20706</t>
  </si>
  <si>
    <t>新闻出版电影</t>
  </si>
  <si>
    <t>2070607</t>
  </si>
  <si>
    <t>电影</t>
  </si>
  <si>
    <t>20708</t>
  </si>
  <si>
    <t>广播电视</t>
  </si>
  <si>
    <t>2070801</t>
  </si>
  <si>
    <t>2070803</t>
  </si>
  <si>
    <t>2070807</t>
  </si>
  <si>
    <t>传输发射</t>
  </si>
  <si>
    <t>2070808</t>
  </si>
  <si>
    <t>广播电视事务</t>
  </si>
  <si>
    <t>2070899</t>
  </si>
  <si>
    <t>其他广播电视支出</t>
  </si>
  <si>
    <t>20799</t>
  </si>
  <si>
    <t>其他文化旅游体育与传媒支出</t>
  </si>
  <si>
    <t>2079902</t>
  </si>
  <si>
    <t>宣传文化发展专项支出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</si>
  <si>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</si>
  <si>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</si>
  <si>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</si>
  <si>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</si>
  <si>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</si>
  <si>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</si>
  <si>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</si>
  <si>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</si>
  <si>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</si>
  <si>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</si>
  <si>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</si>
  <si>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</si>
  <si>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</si>
  <si>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</si>
  <si>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</si>
  <si>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</si>
  <si>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</si>
  <si>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</si>
  <si>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</si>
  <si>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2080112</t>
  </si>
  <si>
    <t>劳动人事争议调解仲裁</t>
  </si>
  <si>
    <t>2080199</t>
  </si>
  <si>
    <t>其他人力资源和社会保障管理事务支出</t>
  </si>
  <si>
    <t>20802</t>
  </si>
  <si>
    <t>民政管理事务</t>
  </si>
  <si>
    <t>2080201</t>
  </si>
  <si>
    <t>2080206</t>
  </si>
  <si>
    <t>社会组织管理</t>
  </si>
  <si>
    <t>2080207</t>
  </si>
  <si>
    <t>行政区划和地名管理</t>
  </si>
  <si>
    <t>2080299</t>
  </si>
  <si>
    <t>其他民政管理事务支出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</si>
  <si>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</si>
  <si>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</si>
  <si>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</si>
  <si>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</si>
  <si>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</si>
  <si>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</si>
  <si>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</si>
  <si>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</si>
  <si>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</si>
  <si>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</si>
  <si>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</si>
  <si>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</si>
  <si>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</si>
  <si>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</si>
  <si>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2080599</t>
  </si>
  <si>
    <t>其他行政事业单位养老支出</t>
  </si>
  <si>
    <t>20807</t>
  </si>
  <si>
    <t>就业补助</t>
  </si>
  <si>
    <t>2080799</t>
  </si>
  <si>
    <t>其他就业补助支出</t>
  </si>
  <si>
    <t>20808</t>
  </si>
  <si>
    <t>抚恤</t>
  </si>
  <si>
    <t>2080802</t>
  </si>
  <si>
    <t>伤残抚恤</t>
  </si>
  <si>
    <t>2080805</t>
  </si>
  <si>
    <t>义务兵优待</t>
  </si>
  <si>
    <t>2080808</t>
  </si>
  <si>
    <t>褒扬纪念</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</si>
  <si>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</si>
  <si>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</si>
  <si>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</si>
  <si>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</si>
  <si>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</si>
  <si>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</si>
  <si>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</si>
  <si>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</si>
  <si>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</si>
  <si>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</si>
  <si>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</si>
  <si>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</si>
  <si>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</si>
  <si>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</si>
  <si>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</si>
  <si>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</si>
  <si>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</si>
  <si>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</si>
  <si>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</si>
  <si>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</si>
  <si>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</si>
  <si>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</si>
  <si>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2081004</t>
  </si>
  <si>
    <t>殡葬</t>
  </si>
  <si>
    <t>2081006</t>
  </si>
  <si>
    <t>养老服务</t>
  </si>
  <si>
    <t>20811</t>
  </si>
  <si>
    <t>残疾人事业</t>
  </si>
  <si>
    <t>2081101</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</si>
  <si>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</si>
  <si>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</si>
  <si>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</si>
  <si>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</si>
  <si>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</si>
  <si>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</si>
  <si>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</si>
  <si>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</si>
  <si>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</si>
  <si>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</si>
  <si>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</si>
  <si>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</si>
  <si>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</si>
  <si>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</si>
  <si>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</si>
  <si>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</si>
  <si>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</si>
  <si>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</si>
  <si>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</si>
  <si>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</si>
  <si>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</si>
  <si>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</si>
  <si>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</si>
  <si>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</si>
  <si>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</si>
  <si>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</si>
  <si>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20821</t>
  </si>
  <si>
    <t>特困人员救助供养</t>
  </si>
  <si>
    <t>2082101</t>
  </si>
  <si>
    <t>城市特困人员救助供养支出</t>
  </si>
  <si>
    <t>2082102</t>
  </si>
  <si>
    <t>农村特困人员救助供养支出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</si>
  <si>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</si>
  <si>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</si>
  <si>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</si>
  <si>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</si>
  <si>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</si>
  <si>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</si>
  <si>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</si>
  <si>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</si>
  <si>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</si>
  <si>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</si>
  <si>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</si>
  <si>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</si>
  <si>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20828</t>
  </si>
  <si>
    <t>退役军人管理事务</t>
  </si>
  <si>
    <t>2082801</t>
  </si>
  <si>
    <t>2082802</t>
  </si>
  <si>
    <t>2082804</t>
  </si>
  <si>
    <t>拥军优属</t>
  </si>
  <si>
    <t>2082850</t>
  </si>
  <si>
    <t>2082899</t>
  </si>
  <si>
    <t>其他退役军人事务管理支出</t>
  </si>
  <si>
    <t>20899</t>
  </si>
  <si>
    <t>其他社会保障和就业支出</t>
  </si>
  <si>
    <t>2089999</t>
  </si>
  <si>
    <t>20830</t>
  </si>
  <si>
    <t xml:space="preserve"> 财政代缴社会保险费支出</t>
  </si>
  <si>
    <t>2083001</t>
  </si>
  <si>
    <t>财政代缴城乡居民保险费支出</t>
  </si>
  <si>
    <t>210</t>
  </si>
  <si>
    <t>卫生健康支出</t>
  </si>
  <si>
    <t>21001</t>
  </si>
  <si>
    <t>卫生健康管理事务</t>
  </si>
  <si>
    <t>2100101</t>
  </si>
  <si>
    <t>2100103</t>
  </si>
  <si>
    <t>2100199</t>
  </si>
  <si>
    <t>其他卫生健康管理事务支出</t>
  </si>
  <si>
    <t>21002</t>
  </si>
  <si>
    <t>公立医院</t>
  </si>
  <si>
    <t>2100201</t>
  </si>
  <si>
    <t>综合医院</t>
  </si>
  <si>
    <t>2100202</t>
  </si>
  <si>
    <t>中医（民族）医院</t>
  </si>
  <si>
    <t>2100203</t>
  </si>
  <si>
    <t>传染病医院</t>
  </si>
  <si>
    <t>2100205</t>
  </si>
  <si>
    <t>精神病医院</t>
  </si>
  <si>
    <t>2100207</t>
  </si>
  <si>
    <t>儿童医院</t>
  </si>
  <si>
    <t>2100208</t>
  </si>
  <si>
    <t>其他专科医院</t>
  </si>
  <si>
    <t>2100213</t>
  </si>
  <si>
    <t>优抚医院</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</si>
  <si>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</si>
  <si>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</si>
  <si>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</si>
  <si>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</si>
  <si>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</si>
  <si>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</si>
  <si>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</si>
  <si>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</si>
  <si>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</si>
  <si>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</si>
  <si>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</si>
  <si>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</si>
  <si>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</si>
  <si>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</si>
  <si>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2100406</t>
  </si>
  <si>
    <t>采供血机构</t>
  </si>
  <si>
    <t>2100407</t>
  </si>
  <si>
    <t>其他专业公共卫生机构</t>
  </si>
  <si>
    <t>2100408</t>
  </si>
  <si>
    <t>基本公共卫生服务</t>
  </si>
  <si>
    <t>2100409</t>
  </si>
  <si>
    <t>重大公共卫生服务</t>
  </si>
  <si>
    <t>2100410</t>
  </si>
  <si>
    <t>突发公共卫生事件应急处置</t>
  </si>
  <si>
    <t>2100499</t>
  </si>
  <si>
    <t>其他公共卫生支出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</si>
  <si>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</si>
  <si>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</si>
  <si>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</si>
  <si>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</si>
  <si>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</si>
  <si>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</si>
  <si>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</si>
  <si>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</si>
  <si>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</si>
  <si>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</si>
  <si>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</si>
  <si>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</si>
  <si>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</si>
  <si>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</si>
  <si>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</si>
  <si>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</si>
  <si>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</si>
  <si>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</si>
  <si>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</si>
  <si>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</si>
  <si>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2101202</t>
  </si>
  <si>
    <t>财政对城乡居民基本医疗保险基金的补助</t>
  </si>
  <si>
    <t>2101299</t>
  </si>
  <si>
    <t>财政对其他基本医疗保险基金的补助</t>
  </si>
  <si>
    <t>21013</t>
  </si>
  <si>
    <t>医疗救助</t>
  </si>
  <si>
    <t>2101301</t>
  </si>
  <si>
    <t>城乡医疗救助</t>
  </si>
  <si>
    <t>2101399</t>
  </si>
  <si>
    <t>其他医疗救助支出</t>
  </si>
  <si>
    <t>21014</t>
  </si>
  <si>
    <t>优抚对象医疗</t>
  </si>
  <si>
    <t>2101401</t>
  </si>
  <si>
    <t>优抚对象医疗补助</t>
  </si>
  <si>
    <t>21015</t>
  </si>
  <si>
    <t>医疗保障管理事务</t>
  </si>
  <si>
    <t>2101501</t>
  </si>
  <si>
    <t>2101504</t>
  </si>
  <si>
    <t>2101505</t>
  </si>
  <si>
    <t>医疗保障政策管理</t>
  </si>
  <si>
    <t>2101506</t>
  </si>
  <si>
    <t>医疗保障经办事务</t>
  </si>
  <si>
    <t>2101599</t>
  </si>
  <si>
    <t>其他医疗保障管理事务支出</t>
  </si>
  <si>
    <t>21017</t>
  </si>
  <si>
    <t>中医药事务</t>
  </si>
  <si>
    <t>2101704</t>
  </si>
  <si>
    <t>中医（民族医）药专项</t>
  </si>
  <si>
    <t>2101799</t>
  </si>
  <si>
    <t>其他中医药事务支出</t>
  </si>
  <si>
    <t>21018</t>
  </si>
  <si>
    <t>疾病预防控制事务</t>
  </si>
  <si>
    <t>2101899</t>
  </si>
  <si>
    <t>其他疾病预防控制事务支出</t>
  </si>
  <si>
    <t>21099</t>
  </si>
  <si>
    <t>其他卫生健康支出</t>
  </si>
  <si>
    <t>2109999</t>
  </si>
  <si>
    <t>211</t>
  </si>
  <si>
    <t>节能环保支出</t>
  </si>
  <si>
    <t>21101</t>
  </si>
  <si>
    <t>环境保护管理事务</t>
  </si>
  <si>
    <t>2110101</t>
  </si>
  <si>
    <t>2110102</t>
  </si>
  <si>
    <t>2110103</t>
  </si>
  <si>
    <t>2110105</t>
  </si>
  <si>
    <t>环境保护法规、规划及标准</t>
  </si>
  <si>
    <t>2110199</t>
  </si>
  <si>
    <t>其他环境保护管理事务支出</t>
  </si>
  <si>
    <t>21102</t>
  </si>
  <si>
    <t>环境监测与监察</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</si>
  <si>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</si>
  <si>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</si>
  <si>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</si>
  <si>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</si>
  <si>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</si>
  <si>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</si>
  <si>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</si>
  <si>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</si>
  <si>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</si>
  <si>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</si>
  <si>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</si>
  <si>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</si>
  <si>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</si>
  <si>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</si>
  <si>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</si>
  <si>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</si>
  <si>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2110307</t>
  </si>
  <si>
    <t>土壤</t>
  </si>
  <si>
    <t>2110399</t>
  </si>
  <si>
    <t>其他污染防治支出</t>
  </si>
  <si>
    <t>21104</t>
  </si>
  <si>
    <t>自然生态保护</t>
  </si>
  <si>
    <t>2110401</t>
  </si>
  <si>
    <t>生态保护</t>
  </si>
  <si>
    <t>2110406</t>
  </si>
  <si>
    <t>自然保护地</t>
  </si>
  <si>
    <t>21105</t>
  </si>
  <si>
    <t>森林保护修复</t>
  </si>
  <si>
    <t>2110507</t>
  </si>
  <si>
    <t>停伐补助</t>
  </si>
  <si>
    <t>21110</t>
  </si>
  <si>
    <t>能源节约利用</t>
  </si>
  <si>
    <t>2111001</t>
  </si>
  <si>
    <t>21111</t>
  </si>
  <si>
    <t>污染减排</t>
  </si>
  <si>
    <t>2111101</t>
  </si>
  <si>
    <t>生态环境监测与信息</t>
  </si>
  <si>
    <t>2111102</t>
  </si>
  <si>
    <t>生态环境执法监察</t>
  </si>
  <si>
    <t>21112</t>
  </si>
  <si>
    <t>可再生能源</t>
  </si>
  <si>
    <t>2111201</t>
  </si>
  <si>
    <t>212</t>
  </si>
  <si>
    <t>城乡社区支出</t>
  </si>
  <si>
    <t>21201</t>
  </si>
  <si>
    <t>城乡社区管理事务</t>
  </si>
  <si>
    <t>2120101</t>
  </si>
  <si>
    <t>2120102</t>
  </si>
  <si>
    <t/>
  </si>
  <si>
    <t>2120105</t>
  </si>
  <si>
    <t>工程建设标准规范编制与监管</t>
  </si>
  <si>
    <t>2120106</t>
  </si>
  <si>
    <t>工程建设管理</t>
  </si>
  <si>
    <t>2120107</t>
  </si>
  <si>
    <t>市政公用行业市场监管</t>
  </si>
  <si>
    <t>2120109</t>
  </si>
  <si>
    <t>住宅建设与房地产市场监管</t>
  </si>
  <si>
    <t>2120199</t>
  </si>
  <si>
    <t>其他城乡社区管理事务支出</t>
  </si>
  <si>
    <t>21202</t>
  </si>
  <si>
    <t>城乡社区规划与管理</t>
  </si>
  <si>
    <t>2120201</t>
  </si>
  <si>
    <t>21203</t>
  </si>
  <si>
    <t>城乡社区公共设施</t>
  </si>
  <si>
    <t>2120399</t>
  </si>
  <si>
    <t>其他城乡社区公共设施支出</t>
  </si>
  <si>
    <t>21205</t>
  </si>
  <si>
    <t>城乡社区环境卫生</t>
  </si>
  <si>
    <t>2120501</t>
  </si>
  <si>
    <t>21299</t>
  </si>
  <si>
    <t>其他城乡社区支出</t>
  </si>
  <si>
    <t>2129999</t>
  </si>
  <si>
    <t>213</t>
  </si>
  <si>
    <t>农林水支出</t>
  </si>
  <si>
    <t>21301</t>
  </si>
  <si>
    <t>农业农村</t>
  </si>
  <si>
    <t>2130101</t>
  </si>
  <si>
    <t>2130103</t>
  </si>
  <si>
    <t>2130104</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</si>
  <si>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</si>
  <si>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</si>
  <si>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</si>
  <si>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</si>
  <si>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</si>
  <si>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</si>
  <si>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</si>
  <si>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</si>
  <si>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</si>
  <si>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</si>
  <si>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</si>
  <si>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</si>
  <si>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</si>
  <si>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</si>
  <si>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</si>
  <si>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</si>
  <si>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</si>
  <si>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</si>
  <si>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2130122</t>
  </si>
  <si>
    <t>农业生产发展</t>
  </si>
  <si>
    <t>2130124</t>
  </si>
  <si>
    <t>农村合作经济</t>
  </si>
  <si>
    <t>2130126</t>
  </si>
  <si>
    <t>农村社会事业</t>
  </si>
  <si>
    <t>2130135</t>
  </si>
  <si>
    <t>农业生态资源保护</t>
  </si>
  <si>
    <t>2130142</t>
  </si>
  <si>
    <t>乡村道路建设</t>
  </si>
  <si>
    <t>2130148</t>
  </si>
  <si>
    <t>渔业发展</t>
  </si>
  <si>
    <t>2130153</t>
  </si>
  <si>
    <t>耕地建设与利用</t>
  </si>
  <si>
    <t>2130199</t>
  </si>
  <si>
    <t>其他农业农村支出</t>
  </si>
  <si>
    <t>21302</t>
  </si>
  <si>
    <t>林业和草原</t>
  </si>
  <si>
    <t>2130201</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</si>
  <si>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</si>
  <si>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</si>
  <si>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</si>
  <si>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</si>
  <si>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</si>
  <si>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</si>
  <si>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</si>
  <si>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</si>
  <si>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</si>
  <si>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</si>
  <si>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</si>
  <si>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</si>
  <si>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</si>
  <si>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</si>
  <si>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</si>
  <si>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</si>
  <si>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</si>
  <si>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</si>
  <si>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</si>
  <si>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2130221</t>
  </si>
  <si>
    <t>产业化管理</t>
  </si>
  <si>
    <t>2130223</t>
  </si>
  <si>
    <t>信息管理</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</si>
  <si>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</si>
  <si>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</si>
  <si>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</si>
  <si>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</si>
  <si>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</si>
  <si>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</si>
  <si>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</si>
  <si>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</si>
  <si>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</si>
  <si>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</si>
  <si>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</si>
  <si>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</si>
  <si>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</si>
  <si>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</si>
  <si>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</si>
  <si>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</si>
  <si>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</si>
  <si>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</si>
  <si>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2130308</t>
  </si>
  <si>
    <t>水利前期工作</t>
  </si>
  <si>
    <t>2130309</t>
  </si>
  <si>
    <t>水利执法监督</t>
  </si>
  <si>
    <t>2130310</t>
  </si>
  <si>
    <t>水土保持</t>
  </si>
  <si>
    <t>2130311</t>
  </si>
  <si>
    <t>水资源节约管理与保护</t>
  </si>
  <si>
    <t>2130313</t>
  </si>
  <si>
    <t>水文测报</t>
  </si>
  <si>
    <t>2130314</t>
  </si>
  <si>
    <t>防汛</t>
  </si>
  <si>
    <t>2130317</t>
  </si>
  <si>
    <t>水利技术推广</t>
  </si>
  <si>
    <t>2130333</t>
  </si>
  <si>
    <t>2130335</t>
  </si>
  <si>
    <t>农村供水</t>
  </si>
  <si>
    <t>2130336</t>
  </si>
  <si>
    <t>南水北调工程建设</t>
  </si>
  <si>
    <t>2130337</t>
  </si>
  <si>
    <t>南水北调工程管理</t>
  </si>
  <si>
    <t>2130399</t>
  </si>
  <si>
    <t>其他水利支出</t>
  </si>
  <si>
    <t>21305</t>
  </si>
  <si>
    <t>巩固脱贫攻坚成果衔接乡村振兴</t>
  </si>
  <si>
    <t>2130505</t>
  </si>
  <si>
    <t>生产发展</t>
  </si>
  <si>
    <t>2130550</t>
  </si>
  <si>
    <t>2130599</t>
  </si>
  <si>
    <t>其他巩固脱贫攻坚成果衔接乡村振兴支出</t>
  </si>
  <si>
    <t>21307</t>
  </si>
  <si>
    <t>农村综合改革</t>
  </si>
  <si>
    <t>2130701</t>
  </si>
  <si>
    <t>对农村公益事业建设发展的补助</t>
  </si>
  <si>
    <t>2130705</t>
  </si>
  <si>
    <t>对村民委员会和村党支部的补助</t>
  </si>
  <si>
    <t>2130799</t>
  </si>
  <si>
    <t>其他农村宗改支出</t>
  </si>
  <si>
    <t>21308</t>
  </si>
  <si>
    <t>普惠金融发展支出</t>
  </si>
  <si>
    <t>2130803</t>
  </si>
  <si>
    <t>农业保险保费补贴</t>
  </si>
  <si>
    <t>21399</t>
  </si>
  <si>
    <t>其他农林水支出</t>
  </si>
  <si>
    <t>2139999</t>
  </si>
  <si>
    <t>214</t>
  </si>
  <si>
    <t>交通运输支出</t>
  </si>
  <si>
    <t>21401</t>
  </si>
  <si>
    <t>公路水路运输</t>
  </si>
  <si>
    <t>2140101</t>
  </si>
  <si>
    <t>2140102</t>
  </si>
  <si>
    <t>2140103</t>
  </si>
  <si>
    <t>2140106</t>
  </si>
  <si>
    <t>公路养护</t>
  </si>
  <si>
    <t>2140112</t>
  </si>
  <si>
    <t>公路运输管理</t>
  </si>
  <si>
    <t>2140123</t>
  </si>
  <si>
    <t>航道维护</t>
  </si>
  <si>
    <t>2140127</t>
  </si>
  <si>
    <t>船舶检验</t>
  </si>
  <si>
    <t>2140136</t>
  </si>
  <si>
    <t>水路运输管理支出</t>
  </si>
  <si>
    <t>2140199</t>
  </si>
  <si>
    <t>其他公路水路运输支出</t>
  </si>
  <si>
    <t>21402</t>
  </si>
  <si>
    <t>铁路运输</t>
  </si>
  <si>
    <t>2140204</t>
  </si>
  <si>
    <t>铁路路网建设</t>
  </si>
  <si>
    <t>2140208</t>
  </si>
  <si>
    <t>行业监管</t>
  </si>
  <si>
    <t>21403</t>
  </si>
  <si>
    <t>民用航空运输</t>
  </si>
  <si>
    <t>2140301</t>
  </si>
  <si>
    <t>2140302</t>
  </si>
  <si>
    <t>2140399</t>
  </si>
  <si>
    <t>其他民用航空运输支出</t>
  </si>
  <si>
    <t>21405</t>
  </si>
  <si>
    <t>邮政业支出</t>
  </si>
  <si>
    <t>2140504</t>
  </si>
  <si>
    <t>2140599</t>
  </si>
  <si>
    <t>其他邮政业支出</t>
  </si>
  <si>
    <t>21499</t>
  </si>
  <si>
    <t>其他交通运输支出</t>
  </si>
  <si>
    <t>2149901</t>
  </si>
  <si>
    <t>公共交通运营补贴</t>
  </si>
  <si>
    <t>2149999</t>
  </si>
  <si>
    <t>215</t>
  </si>
  <si>
    <t>资源勘探工业信息等支出</t>
  </si>
  <si>
    <t>21502</t>
  </si>
  <si>
    <t>制造业</t>
  </si>
  <si>
    <t>2150201</t>
  </si>
  <si>
    <t>2150299</t>
  </si>
  <si>
    <t>其他制造业支出</t>
  </si>
  <si>
    <t>21505</t>
  </si>
  <si>
    <t>工业和信息产业监管</t>
  </si>
  <si>
    <t>2150501</t>
  </si>
  <si>
    <t>2150502</t>
  </si>
  <si>
    <t>2150507</t>
  </si>
  <si>
    <t>专用通信</t>
  </si>
  <si>
    <t>2150508</t>
  </si>
  <si>
    <t>无线电及信息通信监管</t>
  </si>
  <si>
    <t>2150517</t>
  </si>
  <si>
    <t>产业发展</t>
  </si>
  <si>
    <t>2150550</t>
  </si>
  <si>
    <t>2150599</t>
  </si>
  <si>
    <t>其他工业和信息产业监管支出</t>
  </si>
  <si>
    <t>21507</t>
  </si>
  <si>
    <t>国有资产监管</t>
  </si>
  <si>
    <t>2150701</t>
  </si>
  <si>
    <t>2150702</t>
  </si>
  <si>
    <t>2150703</t>
  </si>
  <si>
    <t>2150799</t>
  </si>
  <si>
    <t>其他国有资产监管支出</t>
  </si>
  <si>
    <t>21508</t>
  </si>
  <si>
    <t>支持中小企业发展和管理支出</t>
  </si>
  <si>
    <t>2150805</t>
  </si>
  <si>
    <t>中小企业发展专项</t>
  </si>
  <si>
    <t>2150899</t>
  </si>
  <si>
    <t>其他支持中小企业发展和管理支出</t>
  </si>
  <si>
    <t>216</t>
  </si>
  <si>
    <t>商业服务业等支出</t>
  </si>
  <si>
    <t>21602</t>
  </si>
  <si>
    <t>商业流通事务</t>
  </si>
  <si>
    <t>2160201</t>
  </si>
  <si>
    <t>21606</t>
  </si>
  <si>
    <t>涉外发展服务支出</t>
  </si>
  <si>
    <t>2160699</t>
  </si>
  <si>
    <t>其他涉外发展服务支出</t>
  </si>
  <si>
    <t>21699</t>
  </si>
  <si>
    <t>其他商业服务业等支出</t>
  </si>
  <si>
    <t>2169999</t>
  </si>
  <si>
    <t>217</t>
  </si>
  <si>
    <t>金融支出</t>
  </si>
  <si>
    <t>21701</t>
  </si>
  <si>
    <t>金融部门行政支出</t>
  </si>
  <si>
    <t>2170101</t>
  </si>
  <si>
    <t>2170102</t>
  </si>
  <si>
    <t>2170150</t>
  </si>
  <si>
    <t>21702</t>
  </si>
  <si>
    <t>金融部门监管支出</t>
  </si>
  <si>
    <t>2170299</t>
  </si>
  <si>
    <t>金融部门其他监管支出</t>
  </si>
  <si>
    <t>21703</t>
  </si>
  <si>
    <t>金融发展支出</t>
  </si>
  <si>
    <t>2170302</t>
  </si>
  <si>
    <t>利息费用补贴支出</t>
  </si>
  <si>
    <t>2170399</t>
  </si>
  <si>
    <t>其他金融发展支出</t>
  </si>
  <si>
    <t>219</t>
  </si>
  <si>
    <t>援助其他地区支出</t>
  </si>
  <si>
    <t>21999</t>
  </si>
  <si>
    <t>其他支出</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</si>
  <si>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</si>
  <si>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</si>
  <si>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</si>
  <si>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</si>
  <si>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</si>
  <si>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</si>
  <si>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</si>
  <si>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</si>
  <si>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</si>
  <si>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</si>
  <si>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</si>
  <si>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</si>
  <si>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</si>
  <si>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</si>
  <si>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</si>
  <si>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</si>
  <si>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</si>
  <si>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</si>
  <si>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</si>
  <si>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</si>
  <si>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</si>
  <si>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</si>
  <si>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</si>
  <si>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2200120</t>
  </si>
  <si>
    <t>海域与海岛管理</t>
  </si>
  <si>
    <t>2200128</t>
  </si>
  <si>
    <t>海洋战略规划与预警监测</t>
  </si>
  <si>
    <t>2200129</t>
  </si>
  <si>
    <t>基础测绘与地理信息监管</t>
  </si>
  <si>
    <t>2200150</t>
  </si>
  <si>
    <t>2200199</t>
  </si>
  <si>
    <t>其他自然资源事务支出</t>
  </si>
  <si>
    <t>22005</t>
  </si>
  <si>
    <t>气象事务</t>
  </si>
  <si>
    <t>2200504</t>
  </si>
  <si>
    <t>气象事业机构</t>
  </si>
  <si>
    <t>2200507</t>
  </si>
  <si>
    <t>气象信息传输及管理</t>
  </si>
  <si>
    <t>2200508</t>
  </si>
  <si>
    <t>气象预报预测</t>
  </si>
  <si>
    <t>2200509</t>
  </si>
  <si>
    <t>气象服务</t>
  </si>
  <si>
    <t>2200510</t>
  </si>
  <si>
    <t>气象装备保障维护</t>
  </si>
  <si>
    <t>2200511</t>
  </si>
  <si>
    <t>气象基础设施建设与维修</t>
  </si>
  <si>
    <t>2200599</t>
  </si>
  <si>
    <t>其他气象事务支出</t>
  </si>
  <si>
    <t>221</t>
  </si>
  <si>
    <t>住房保障支出</t>
  </si>
  <si>
    <t>22102</t>
  </si>
  <si>
    <t>住房改革支出</t>
  </si>
  <si>
    <t>2210201</t>
  </si>
  <si>
    <t>住房公积金</t>
  </si>
  <si>
    <t>22103</t>
  </si>
  <si>
    <t>城乡社区住宅</t>
  </si>
  <si>
    <t>2210302</t>
  </si>
  <si>
    <t>住房公积金管理</t>
  </si>
  <si>
    <t>222</t>
  </si>
  <si>
    <t>粮油物资储备支出</t>
  </si>
  <si>
    <t>22201</t>
  </si>
  <si>
    <t>粮油物资事务</t>
  </si>
  <si>
    <t>2220101</t>
  </si>
  <si>
    <t>2220102</t>
  </si>
  <si>
    <t>2220103</t>
  </si>
  <si>
    <t>2220105</t>
  </si>
  <si>
    <t>信息统计</t>
  </si>
  <si>
    <t>2220106</t>
  </si>
  <si>
    <t>专项业务活动</t>
  </si>
  <si>
    <t>2220115</t>
  </si>
  <si>
    <t>粮食风险基金</t>
  </si>
  <si>
    <t>2220119</t>
  </si>
  <si>
    <t>设施建设</t>
  </si>
  <si>
    <t>2220120</t>
  </si>
  <si>
    <t>设施安全</t>
  </si>
  <si>
    <t>2220121</t>
  </si>
  <si>
    <t>物资保管保养</t>
  </si>
  <si>
    <t>2220150</t>
  </si>
  <si>
    <t>22203</t>
  </si>
  <si>
    <t>能源储备</t>
  </si>
  <si>
    <t>2220305</t>
  </si>
  <si>
    <t>成品油储备</t>
  </si>
  <si>
    <t>22205</t>
  </si>
  <si>
    <t>重要商品储备</t>
  </si>
  <si>
    <t>2220502</t>
  </si>
  <si>
    <t>食糖储备</t>
  </si>
  <si>
    <t>2220504</t>
  </si>
  <si>
    <t>化肥储备</t>
  </si>
  <si>
    <t>2220505</t>
  </si>
  <si>
    <t>农药储备</t>
  </si>
  <si>
    <t>2220509</t>
  </si>
  <si>
    <t>食盐储备</t>
  </si>
  <si>
    <t>2220511</t>
  </si>
  <si>
    <t>应急物资储备</t>
  </si>
  <si>
    <t>224</t>
  </si>
  <si>
    <t>灾害防治及应急管理支出</t>
  </si>
  <si>
    <t>22401</t>
  </si>
  <si>
    <t>应急管理事务</t>
  </si>
  <si>
    <t>2240101</t>
  </si>
  <si>
    <t>2240102</t>
  </si>
  <si>
    <t>2240103</t>
  </si>
  <si>
    <t>2240106</t>
  </si>
  <si>
    <t>安全监管</t>
  </si>
  <si>
    <t>2240108</t>
  </si>
  <si>
    <t>应急救援</t>
  </si>
  <si>
    <t>2240109</t>
  </si>
  <si>
    <t>应急管理</t>
  </si>
  <si>
    <t>2240150</t>
  </si>
  <si>
    <t>2240199</t>
  </si>
  <si>
    <t>其他应急管理支出</t>
  </si>
  <si>
    <t>22402</t>
  </si>
  <si>
    <t>消防救援事务</t>
  </si>
  <si>
    <t>2240201</t>
  </si>
  <si>
    <t>2240204</t>
  </si>
  <si>
    <t>消防应急救援</t>
  </si>
  <si>
    <t>22405</t>
  </si>
  <si>
    <t>地震事务</t>
  </si>
  <si>
    <t>2240504</t>
  </si>
  <si>
    <t>地震监测</t>
  </si>
  <si>
    <t>2240506</t>
  </si>
  <si>
    <t>地震灾害预防</t>
  </si>
  <si>
    <t>2240507</t>
  </si>
  <si>
    <t>地震应急救援</t>
  </si>
  <si>
    <t>2240508</t>
  </si>
  <si>
    <t>地震环境探察</t>
  </si>
  <si>
    <t>2240550</t>
  </si>
  <si>
    <t>地震事业机构</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</si>
  <si>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</si>
  <si>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</si>
  <si>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</si>
  <si>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</si>
  <si>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</si>
  <si>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</si>
  <si>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</si>
  <si>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</si>
  <si>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</si>
  <si>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</si>
  <si>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</si>
  <si>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其他自然灾害救灾及应急管理支出</t>
  </si>
  <si>
    <t>227</t>
  </si>
  <si>
    <t>预备费</t>
  </si>
  <si>
    <t>229</t>
  </si>
  <si>
    <t>22902</t>
  </si>
  <si>
    <t>年初预留</t>
  </si>
  <si>
    <t>2290201</t>
  </si>
  <si>
    <t>债务付息支出</t>
  </si>
  <si>
    <t>地方政府一般债务付息支出</t>
  </si>
  <si>
    <t>地方政府一般债券付息支出</t>
  </si>
  <si>
    <t>2320302</t>
  </si>
  <si>
    <t>地方政府向外国政府借款付息支出</t>
  </si>
  <si>
    <t>233</t>
  </si>
  <si>
    <t>债务发行费用支出</t>
  </si>
  <si>
    <t>23303</t>
  </si>
  <si>
    <t>地方政府一般债务发行费用支出</t>
  </si>
  <si>
    <t>2330301</t>
  </si>
  <si>
    <t>合     计</t>
  </si>
  <si>
    <r>
      <rPr>
        <sz val="11"/>
        <rFont val="黑体"/>
        <charset val="134"/>
      </rPr>
      <t>附表</t>
    </r>
    <r>
      <rPr>
        <sz val="11"/>
        <rFont val="Times New Roman"/>
        <charset val="134"/>
      </rPr>
      <t>1-4</t>
    </r>
  </si>
  <si>
    <r>
      <rPr>
        <sz val="12"/>
        <color theme="1"/>
        <rFont val="方正黑体_GBK"/>
        <charset val="134"/>
      </rPr>
      <t>科目编码</t>
    </r>
  </si>
  <si>
    <r>
      <rPr>
        <sz val="12"/>
        <color theme="1"/>
        <rFont val="方正黑体_GBK"/>
        <charset val="134"/>
      </rPr>
      <t>科目名称</t>
    </r>
  </si>
  <si>
    <r>
      <rPr>
        <sz val="12"/>
        <color theme="1"/>
        <rFont val="方正黑体_GBK"/>
        <charset val="134"/>
      </rPr>
      <t>预算安排</t>
    </r>
  </si>
  <si>
    <t>机关工资福利支出</t>
  </si>
  <si>
    <t>工资奖金津补贴</t>
  </si>
  <si>
    <t>社会保障缴费</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</si>
  <si>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</si>
  <si>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</si>
  <si>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</si>
  <si>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</si>
  <si>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</si>
  <si>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</si>
  <si>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</si>
  <si>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</si>
  <si>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</si>
  <si>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</si>
  <si>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</si>
  <si>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</si>
  <si>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t>
  </si>
  <si>
    <t>设备购置</t>
  </si>
  <si>
    <t>对事业单位经常性补助</t>
  </si>
  <si>
    <t>工资福利支出</t>
  </si>
  <si>
    <t>商品和服务支出</t>
  </si>
  <si>
    <t>对事业单位资本性补助</t>
  </si>
  <si>
    <t>资本性支出</t>
  </si>
  <si>
    <t>对个人和家庭的补助</t>
  </si>
  <si>
    <t>社会福利和救助</t>
  </si>
  <si>
    <t>离退休费</t>
  </si>
  <si>
    <t>其他对个人和家庭补助</t>
  </si>
  <si>
    <t>合       计</t>
  </si>
  <si>
    <r>
      <rPr>
        <sz val="11"/>
        <rFont val="黑体"/>
        <charset val="134"/>
      </rPr>
      <t>附表</t>
    </r>
    <r>
      <rPr>
        <sz val="11"/>
        <rFont val="Times New Roman"/>
        <charset val="134"/>
      </rPr>
      <t>1-5</t>
    </r>
  </si>
  <si>
    <t>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</si>
  <si>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</si>
  <si>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</si>
  <si>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</si>
  <si>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</si>
  <si>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</si>
  <si>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9"/>
        <rFont val="方正书宋_GBK"/>
        <charset val="134"/>
      </rPr>
      <t>科目编码</t>
    </r>
  </si>
  <si>
    <r>
      <rPr>
        <b/>
        <sz val="9"/>
        <rFont val="方正书宋_GBK"/>
        <charset val="134"/>
      </rPr>
      <t>科目（单位）名称</t>
    </r>
  </si>
  <si>
    <r>
      <rPr>
        <b/>
        <sz val="9"/>
        <rFont val="方正书宋_GBK"/>
        <charset val="134"/>
      </rPr>
      <t>合计</t>
    </r>
  </si>
  <si>
    <r>
      <rPr>
        <sz val="11"/>
        <rFont val="方正仿宋_GBK"/>
        <charset val="134"/>
      </rPr>
      <t>市（县、镇）名</t>
    </r>
    <r>
      <rPr>
        <sz val="11"/>
        <rFont val="Times New Roman"/>
        <charset val="134"/>
      </rPr>
      <t>1</t>
    </r>
  </si>
  <si>
    <r>
      <rPr>
        <sz val="9"/>
        <rFont val="方正仿宋_GBK"/>
        <charset val="134"/>
      </rPr>
      <t>一般公共服务支出类合计</t>
    </r>
  </si>
  <si>
    <r>
      <rPr>
        <sz val="11"/>
        <rFont val="方正仿宋_GBK"/>
        <charset val="134"/>
      </rPr>
      <t>市（县、镇）名</t>
    </r>
    <r>
      <rPr>
        <sz val="11"/>
        <rFont val="Times New Roman"/>
        <charset val="134"/>
      </rPr>
      <t>2</t>
    </r>
  </si>
  <si>
    <r>
      <rPr>
        <sz val="11"/>
        <rFont val="方正仿宋_GBK"/>
        <charset val="134"/>
      </rPr>
      <t>市（县、镇）名</t>
    </r>
    <r>
      <rPr>
        <sz val="11"/>
        <rFont val="Times New Roman"/>
        <charset val="134"/>
      </rPr>
      <t>3</t>
    </r>
  </si>
  <si>
    <r>
      <rPr>
        <sz val="11"/>
        <rFont val="方正仿宋_GBK"/>
        <charset val="134"/>
      </rPr>
      <t>市（县、镇）名</t>
    </r>
    <r>
      <rPr>
        <sz val="11"/>
        <rFont val="Times New Roman"/>
        <charset val="134"/>
      </rPr>
      <t>4</t>
    </r>
  </si>
  <si>
    <r>
      <rPr>
        <sz val="11"/>
        <rFont val="方正仿宋_GBK"/>
        <charset val="134"/>
      </rPr>
      <t>市（县、镇）名</t>
    </r>
    <r>
      <rPr>
        <sz val="11"/>
        <rFont val="Times New Roman"/>
        <charset val="134"/>
      </rPr>
      <t>5</t>
    </r>
  </si>
  <si>
    <t>……</t>
  </si>
  <si>
    <r>
      <rPr>
        <sz val="11"/>
        <rFont val="方正仿宋_GBK"/>
        <charset val="134"/>
      </rPr>
      <t>未分配数</t>
    </r>
  </si>
  <si>
    <r>
      <rPr>
        <b/>
        <sz val="11"/>
        <rFont val="方正仿宋_GBK"/>
        <charset val="134"/>
      </rPr>
      <t>合计</t>
    </r>
  </si>
  <si>
    <t>我区所属乡镇管理制度按照同级预算单位管理，转移支付不再对其进行分配，因此此表无数据，以空表列示。</t>
  </si>
  <si>
    <t>上级一般公共预算专项转移支付
分项目安排情况表</t>
  </si>
  <si>
    <t>项目名称</t>
  </si>
  <si>
    <r>
      <rPr>
        <sz val="11"/>
        <rFont val="黑体"/>
        <charset val="134"/>
      </rPr>
      <t>附表</t>
    </r>
    <r>
      <rPr>
        <sz val="11"/>
        <rFont val="Times New Roman"/>
        <charset val="134"/>
      </rPr>
      <t>1-7</t>
    </r>
  </si>
  <si>
    <t>项目</t>
  </si>
  <si>
    <r>
      <rPr>
        <b/>
        <sz val="11"/>
        <rFont val="方正书宋_GBK"/>
        <charset val="134"/>
      </rPr>
      <t>预算数</t>
    </r>
  </si>
  <si>
    <t>1.港口建设费收入</t>
  </si>
  <si>
    <t>2.国家电影事业发展专项资金收入</t>
  </si>
  <si>
    <t>3.国有土地收益基金收入</t>
  </si>
  <si>
    <t>4.农业土地开发资金收入</t>
  </si>
  <si>
    <t>5.国有土地使用权出让收入</t>
  </si>
  <si>
    <t>6.彩票公益金收入</t>
  </si>
  <si>
    <t>7.城市基础设施配套费收入</t>
  </si>
  <si>
    <t>8.小型水库移民扶助基金收入</t>
  </si>
  <si>
    <t>9.车辆通行费</t>
  </si>
  <si>
    <t>10.污水处理费收入</t>
  </si>
  <si>
    <t>11.彩票发行机构和彩票销售机构的业务费用</t>
  </si>
  <si>
    <t>12.专项债务对应项目专项收入</t>
  </si>
  <si>
    <t>13.上级提前下达转移支付</t>
  </si>
  <si>
    <t>14.上年结余收入</t>
  </si>
  <si>
    <t>合计</t>
  </si>
  <si>
    <r>
      <rPr>
        <sz val="11"/>
        <rFont val="黑体"/>
        <charset val="134"/>
      </rPr>
      <t>附表</t>
    </r>
    <r>
      <rPr>
        <sz val="11"/>
        <rFont val="Times New Roman"/>
        <charset val="134"/>
      </rPr>
      <t>1-8</t>
    </r>
  </si>
  <si>
    <t>一、本级支出</t>
  </si>
  <si>
    <t>1.科学技术支出</t>
  </si>
  <si>
    <t>2.文化旅游体育与传媒支出</t>
  </si>
  <si>
    <t>3.社会保障和就业支出</t>
  </si>
  <si>
    <t>4.节能环保支出</t>
  </si>
  <si>
    <t>5.城乡社区支出</t>
  </si>
  <si>
    <t>6.农林水支出</t>
  </si>
  <si>
    <t>7.交通运输支出</t>
  </si>
  <si>
    <t>8.资源勘探信息等支出</t>
  </si>
  <si>
    <t>9.金融支出</t>
  </si>
  <si>
    <t>10.其他支出</t>
  </si>
  <si>
    <t>11.转移性支出</t>
  </si>
  <si>
    <t>12.债务还本支出</t>
  </si>
  <si>
    <t>13.债务付息支出</t>
  </si>
  <si>
    <t>14.债务发行费支出</t>
  </si>
  <si>
    <t>二、上级提前下达转移支付</t>
  </si>
  <si>
    <t>三、调出资金</t>
  </si>
  <si>
    <r>
      <rPr>
        <sz val="11"/>
        <rFont val="黑体"/>
        <charset val="134"/>
      </rPr>
      <t>附表</t>
    </r>
    <r>
      <rPr>
        <sz val="11"/>
        <rFont val="Times New Roman"/>
        <charset val="134"/>
      </rPr>
      <t>1-9</t>
    </r>
  </si>
  <si>
    <t>科目（单位）名称</t>
  </si>
  <si>
    <t>国家电影事业发展专项资金安排的支出</t>
  </si>
  <si>
    <t>资助国产影片放映</t>
  </si>
  <si>
    <t>资助影院建设</t>
  </si>
  <si>
    <r>
      <rPr>
        <sz val="11"/>
        <rFont val="Times New Roman"/>
        <charset val="134"/>
      </rPr>
      <t xml:space="preserve">  </t>
    </r>
    <r>
      <rPr>
        <sz val="11"/>
        <rFont val="方正仿宋_GBK"/>
        <charset val="134"/>
      </rPr>
      <t>其他人大事务支出项合计</t>
    </r>
  </si>
  <si>
    <t>其他国家电影事业发展专项资金支出</t>
  </si>
  <si>
    <t>国有土地使用权出让收入安排的支出</t>
  </si>
  <si>
    <t>土地开发支出</t>
  </si>
  <si>
    <t>城市建设支出</t>
  </si>
  <si>
    <t>农村基础设施建设支出</t>
  </si>
  <si>
    <t>补助被征地农民支出</t>
  </si>
  <si>
    <t>土地出让业务支出</t>
  </si>
  <si>
    <t>棚户区改造支出</t>
  </si>
  <si>
    <t>农业生产发展支出</t>
  </si>
  <si>
    <t>农业农村生态环境支出</t>
  </si>
  <si>
    <t>其他国有土地使用权出让收入安排的支出</t>
  </si>
  <si>
    <t>农业土地开发支出的资金</t>
  </si>
  <si>
    <t>城市基础设施配套费安排的支出</t>
  </si>
  <si>
    <t>城市环境卫生</t>
  </si>
  <si>
    <t>其他城市基础设施配套费安排的支出</t>
  </si>
  <si>
    <t>污水处理费安排的支出</t>
  </si>
  <si>
    <t>污水处理设施建设和运营</t>
  </si>
  <si>
    <t>其他污水处理费安排的支出</t>
  </si>
  <si>
    <t>大中型水库移民后期扶持基金支出</t>
  </si>
  <si>
    <t>移民补助</t>
  </si>
  <si>
    <t>其他政府性基金及对应专项债务收入安排的支出</t>
  </si>
  <si>
    <t>其他地方自行试点项目收益专项债券安排的支出</t>
  </si>
  <si>
    <t>彩票发行销售机构业务费安排的支出</t>
  </si>
  <si>
    <t xml:space="preserve">        福利彩票销售机构的业务费支出</t>
  </si>
  <si>
    <t xml:space="preserve">        体育彩票销售机构的业务费支出</t>
  </si>
  <si>
    <t xml:space="preserve">        彩票市场调控资金支出</t>
  </si>
  <si>
    <t>彩票公益金安排的支出</t>
  </si>
  <si>
    <t xml:space="preserve">        用于社会福利的彩票公益金支出</t>
  </si>
  <si>
    <t xml:space="preserve">        用于体育事业的彩票公益金支出</t>
  </si>
  <si>
    <t xml:space="preserve">     用于残疾人事业发展的彩票公益金支出</t>
  </si>
  <si>
    <t>地方政府专项债务付息支出</t>
  </si>
  <si>
    <t>国有土地使用权出让金债务付息支出</t>
  </si>
  <si>
    <t>政府收费公路专项债券付息支出</t>
  </si>
  <si>
    <t>其他地方自行试点项目收益专项债券付息支出</t>
  </si>
  <si>
    <t>地方政府专项债务发行费用支出</t>
  </si>
  <si>
    <t>国有土地使用权出让金债务发行费用支出</t>
  </si>
  <si>
    <r>
      <rPr>
        <sz val="11"/>
        <rFont val="黑体"/>
        <charset val="134"/>
      </rPr>
      <t>附表</t>
    </r>
    <r>
      <rPr>
        <sz val="11"/>
        <rFont val="Times New Roman"/>
        <charset val="134"/>
      </rPr>
      <t>1-10</t>
    </r>
  </si>
  <si>
    <r>
      <rPr>
        <sz val="11"/>
        <rFont val="黑体"/>
        <charset val="134"/>
      </rPr>
      <t>附表</t>
    </r>
    <r>
      <rPr>
        <sz val="11"/>
        <rFont val="Times New Roman"/>
        <charset val="134"/>
      </rPr>
      <t>1-12</t>
    </r>
  </si>
  <si>
    <t>一、利润收入</t>
  </si>
  <si>
    <t>二、股利、股息收入</t>
  </si>
  <si>
    <t>备注：此表无数据，空表列示。</t>
  </si>
  <si>
    <r>
      <rPr>
        <sz val="11"/>
        <rFont val="黑体"/>
        <charset val="134"/>
      </rPr>
      <t>附表</t>
    </r>
    <r>
      <rPr>
        <sz val="11"/>
        <rFont val="Times New Roman"/>
        <charset val="134"/>
      </rPr>
      <t>1-13</t>
    </r>
  </si>
  <si>
    <t>二、对下转移支付</t>
  </si>
  <si>
    <r>
      <rPr>
        <sz val="11"/>
        <rFont val="黑体"/>
        <charset val="134"/>
      </rPr>
      <t>附表</t>
    </r>
    <r>
      <rPr>
        <sz val="11"/>
        <rFont val="Times New Roman"/>
        <charset val="134"/>
      </rPr>
      <t>1-14</t>
    </r>
  </si>
  <si>
    <r>
      <rPr>
        <b/>
        <sz val="11"/>
        <rFont val="方正书宋_GBK"/>
        <charset val="134"/>
      </rPr>
      <t>科目编码</t>
    </r>
  </si>
  <si>
    <r>
      <rPr>
        <b/>
        <sz val="11"/>
        <rFont val="方正书宋_GBK"/>
        <charset val="134"/>
      </rPr>
      <t>科目名称</t>
    </r>
  </si>
  <si>
    <r>
      <rPr>
        <sz val="9"/>
        <rFont val="方正书宋_GBK"/>
        <charset val="134"/>
      </rPr>
      <t>科目编码</t>
    </r>
  </si>
  <si>
    <r>
      <rPr>
        <sz val="9"/>
        <rFont val="方正书宋_GBK"/>
        <charset val="134"/>
      </rPr>
      <t>科目（单位）名称</t>
    </r>
  </si>
  <si>
    <r>
      <rPr>
        <sz val="9"/>
        <rFont val="方正书宋_GBK"/>
        <charset val="134"/>
      </rPr>
      <t>合计</t>
    </r>
  </si>
  <si>
    <t>223</t>
  </si>
  <si>
    <r>
      <rPr>
        <b/>
        <sz val="11"/>
        <rFont val="方正仿宋_GBK"/>
        <charset val="134"/>
      </rPr>
      <t>国有资本经营预算支出</t>
    </r>
  </si>
  <si>
    <t>22301</t>
  </si>
  <si>
    <t>解决历史遗留问题及改革成本支出</t>
  </si>
  <si>
    <r>
      <rPr>
        <sz val="9"/>
        <rFont val="Times New Roman"/>
        <charset val="134"/>
      </rPr>
      <t xml:space="preserve"> </t>
    </r>
    <r>
      <rPr>
        <sz val="9"/>
        <rFont val="方正仿宋_GBK"/>
        <charset val="134"/>
      </rPr>
      <t>人大事务款合计</t>
    </r>
  </si>
  <si>
    <t>2230101</t>
  </si>
  <si>
    <r>
      <rPr>
        <sz val="11"/>
        <rFont val="方正仿宋_GBK"/>
        <charset val="134"/>
      </rPr>
      <t>厂办大集体改革支出</t>
    </r>
  </si>
  <si>
    <r>
      <rPr>
        <sz val="9"/>
        <rFont val="Times New Roman"/>
        <charset val="134"/>
      </rPr>
      <t xml:space="preserve">  </t>
    </r>
    <r>
      <rPr>
        <sz val="9"/>
        <rFont val="方正仿宋_GBK"/>
        <charset val="134"/>
      </rPr>
      <t>行政运行项合计</t>
    </r>
  </si>
  <si>
    <r>
      <rPr>
        <sz val="9"/>
        <rFont val="Times New Roman"/>
        <charset val="134"/>
      </rPr>
      <t xml:space="preserve">  </t>
    </r>
    <r>
      <rPr>
        <sz val="9"/>
        <rFont val="方正仿宋_GBK"/>
        <charset val="134"/>
      </rPr>
      <t>其他人大事务支出项合计</t>
    </r>
  </si>
  <si>
    <t>22302</t>
  </si>
  <si>
    <r>
      <rPr>
        <b/>
        <sz val="11"/>
        <rFont val="方正仿宋_GBK"/>
        <charset val="134"/>
      </rPr>
      <t>国有企业资本金注入</t>
    </r>
  </si>
  <si>
    <t>2230201</t>
  </si>
  <si>
    <r>
      <rPr>
        <sz val="11"/>
        <rFont val="方正仿宋_GBK"/>
        <charset val="134"/>
      </rPr>
      <t>国有经济结构调整支出</t>
    </r>
  </si>
  <si>
    <r>
      <rPr>
        <sz val="11"/>
        <rFont val="黑体"/>
        <charset val="134"/>
      </rPr>
      <t>附表</t>
    </r>
    <r>
      <rPr>
        <sz val="11"/>
        <rFont val="Times New Roman"/>
        <charset val="134"/>
      </rPr>
      <t>1-15</t>
    </r>
  </si>
  <si>
    <r>
      <rPr>
        <sz val="11"/>
        <rFont val="黑体"/>
        <charset val="134"/>
      </rPr>
      <t>附表</t>
    </r>
    <r>
      <rPr>
        <sz val="11"/>
        <rFont val="Times New Roman"/>
        <charset val="134"/>
      </rPr>
      <t>1-16</t>
    </r>
  </si>
  <si>
    <r>
      <rPr>
        <sz val="11"/>
        <rFont val="黑体"/>
        <charset val="134"/>
      </rPr>
      <t>附表</t>
    </r>
    <r>
      <rPr>
        <sz val="11"/>
        <rFont val="Times New Roman"/>
        <charset val="134"/>
      </rPr>
      <t>1-17</t>
    </r>
  </si>
  <si>
    <t>一、机关事业单位基本养老保险基金收入</t>
  </si>
  <si>
    <t>1.保险费收入</t>
  </si>
  <si>
    <t>2.财政补贴收入</t>
  </si>
  <si>
    <t>3.利息收入</t>
  </si>
  <si>
    <t>4.委托投资收益</t>
  </si>
  <si>
    <t>5.其他收入</t>
  </si>
  <si>
    <t>二、城乡居民基本养老保险基金收入</t>
  </si>
  <si>
    <t>1.缴费收入</t>
  </si>
  <si>
    <t>5.集体补助收入</t>
  </si>
  <si>
    <t>6.其他收入</t>
  </si>
  <si>
    <t>本年收入合计</t>
  </si>
  <si>
    <r>
      <rPr>
        <sz val="11"/>
        <rFont val="黑体"/>
        <charset val="134"/>
      </rPr>
      <t>附表</t>
    </r>
    <r>
      <rPr>
        <sz val="11"/>
        <rFont val="Times New Roman"/>
        <charset val="134"/>
      </rPr>
      <t>1-18</t>
    </r>
  </si>
  <si>
    <t>一、机关事业单位基本养老保险基金支出</t>
  </si>
  <si>
    <r>
      <rPr>
        <sz val="12"/>
        <color theme="1"/>
        <rFont val="Times New Roman"/>
        <charset val="134"/>
      </rPr>
      <t>1.</t>
    </r>
    <r>
      <rPr>
        <sz val="12"/>
        <color theme="1"/>
        <rFont val="方正仿宋_GBK"/>
        <charset val="134"/>
      </rPr>
      <t>基本养老金支出</t>
    </r>
  </si>
  <si>
    <r>
      <rPr>
        <sz val="12"/>
        <color theme="1"/>
        <rFont val="Times New Roman"/>
        <charset val="134"/>
      </rPr>
      <t>2.</t>
    </r>
    <r>
      <rPr>
        <sz val="12"/>
        <color theme="1"/>
        <rFont val="方正仿宋_GBK"/>
        <charset val="134"/>
      </rPr>
      <t>丧葬补助金和抚恤金支出</t>
    </r>
  </si>
  <si>
    <r>
      <rPr>
        <sz val="12"/>
        <color theme="1"/>
        <rFont val="Times New Roman"/>
        <charset val="134"/>
      </rPr>
      <t>3.</t>
    </r>
    <r>
      <rPr>
        <sz val="12"/>
        <color theme="1"/>
        <rFont val="方正仿宋_GBK"/>
        <charset val="134"/>
      </rPr>
      <t>其他支出</t>
    </r>
  </si>
  <si>
    <t>二、城乡居民基本养老保险基金支出</t>
  </si>
  <si>
    <r>
      <rPr>
        <sz val="12"/>
        <color theme="1"/>
        <rFont val="Times New Roman"/>
        <charset val="134"/>
      </rPr>
      <t>2.</t>
    </r>
    <r>
      <rPr>
        <sz val="12"/>
        <color theme="1"/>
        <rFont val="方正仿宋_GBK"/>
        <charset val="134"/>
      </rPr>
      <t>个人账户养老金支出</t>
    </r>
  </si>
  <si>
    <r>
      <rPr>
        <sz val="12"/>
        <color theme="1"/>
        <rFont val="Times New Roman"/>
        <charset val="134"/>
      </rPr>
      <t>3.</t>
    </r>
    <r>
      <rPr>
        <sz val="12"/>
        <color theme="1"/>
        <rFont val="方正仿宋_GBK"/>
        <charset val="134"/>
      </rPr>
      <t>丧葬补助金支出</t>
    </r>
  </si>
  <si>
    <r>
      <rPr>
        <sz val="12"/>
        <color theme="1"/>
        <rFont val="Times New Roman"/>
        <charset val="134"/>
      </rPr>
      <t>4.</t>
    </r>
    <r>
      <rPr>
        <sz val="12"/>
        <color theme="1"/>
        <rFont val="方正仿宋_GBK"/>
        <charset val="134"/>
      </rPr>
      <t>其他支出</t>
    </r>
  </si>
  <si>
    <t>本年支出合计</t>
  </si>
  <si>
    <t>DEBT_T_XXGK_XEYE</t>
  </si>
  <si>
    <t xml:space="preserve"> AND T.AD_CODE_GK=1302 AND T.SET_YEAR_GK=2021</t>
  </si>
  <si>
    <t>上年债务限额及余额预算</t>
  </si>
  <si>
    <t>AD_CODE_GK#1302</t>
  </si>
  <si>
    <t>SET_YEAR_GK#2021</t>
  </si>
  <si>
    <t>SET_YEAR#2020</t>
  </si>
  <si>
    <t>AD_CODE#</t>
  </si>
  <si>
    <t>AD_NAME#</t>
  </si>
  <si>
    <t>YBXE_Y1#</t>
  </si>
  <si>
    <t>ZXXE_Y1#</t>
  </si>
  <si>
    <t>YBYE_Y1#</t>
  </si>
  <si>
    <t>ZXYE_Y1#</t>
  </si>
  <si>
    <t>表1-19</t>
  </si>
  <si>
    <t>芦台经济开发区2024年地方政府债务限额及余额预算情况表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</si>
  <si>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</si>
  <si>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</si>
  <si>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</si>
  <si>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</si>
  <si>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</si>
  <si>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</si>
  <si>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</si>
  <si>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</si>
  <si>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</si>
  <si>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</si>
  <si>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</si>
  <si>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</si>
  <si>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</si>
  <si>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VALID#</t>
  </si>
  <si>
    <t>1302</t>
  </si>
  <si>
    <t>芦台经济开发区</t>
  </si>
  <si>
    <t>注：1.本表反映上一年度本地区、本级及分地区地方政府债务限额及余额预计执行数。</t>
  </si>
  <si>
    <t>2.本表由县级以上地方各级财政部门在同级人民代表大会批准预算后二十日内公开。</t>
  </si>
  <si>
    <t xml:space="preserve"> AND T.AD_CODE_GK=130200 AND T.SET_YEAR_GK=2021</t>
  </si>
  <si>
    <t>AD_CODE#130200</t>
  </si>
  <si>
    <t>AD_NAME#130200 唐山市本级</t>
  </si>
  <si>
    <t>XM_NAME#</t>
  </si>
  <si>
    <t>YS_AMT#</t>
  </si>
  <si>
    <t>ZX_AMT#</t>
  </si>
  <si>
    <t>表1-2</t>
  </si>
  <si>
    <t>芦台经济开发区2025年地方政府一般债务余额情况表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</si>
  <si>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</si>
  <si>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</si>
  <si>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</si>
  <si>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</si>
  <si>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</si>
  <si>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</si>
  <si>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2023年地方政府一般债券发行额</t>
  </si>
  <si>
    <t>四、2024年地方政府一般债务还本额</t>
  </si>
  <si>
    <t>五、2024年末地方政府一般债务余额预计执行数</t>
  </si>
  <si>
    <t>六、2025年地方财政赤字</t>
  </si>
  <si>
    <t>七、2025年地方政府一般债务余额限额</t>
  </si>
  <si>
    <t>表1-3</t>
  </si>
  <si>
    <t>芦台经济开发区2025年地方政府专项债务余额情况表</t>
  </si>
  <si>
    <t>一、2023年末地方政府专项债务余额实际数</t>
  </si>
  <si>
    <t>二、2024年末地方政府专项债务余额限额</t>
  </si>
  <si>
    <t>三、2024年地方政府专项债务发行额</t>
  </si>
  <si>
    <t>四、2025年地方政府专项债务还本额</t>
  </si>
  <si>
    <t>五、2024年末地方政府专项债务余额预计执行数</t>
  </si>
  <si>
    <t>六、2025年地方政府专项债务新增限额</t>
  </si>
  <si>
    <t>七、2025年末地方政府专项债务余额限额</t>
  </si>
  <si>
    <t>AD_BDQ#</t>
  </si>
  <si>
    <t>表1-4</t>
  </si>
  <si>
    <t>芦台经济开发区地方政府债券发行及还本付息情况表</t>
  </si>
  <si>
    <t>公式</t>
  </si>
  <si>
    <t>本地区</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</si>
  <si>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</si>
  <si>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</si>
  <si>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</si>
  <si>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</si>
  <si>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</si>
  <si>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</si>
  <si>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</si>
  <si>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</si>
  <si>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</si>
  <si>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</si>
  <si>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</si>
  <si>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</si>
  <si>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</si>
  <si>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</si>
  <si>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</si>
  <si>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</si>
  <si>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</si>
  <si>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</si>
  <si>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</si>
  <si>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</si>
  <si>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</si>
  <si>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</si>
  <si>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</si>
  <si>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</si>
  <si>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</si>
  <si>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</si>
  <si>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</si>
  <si>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注：1.本表反映本地区和本级上一年度地方政府债券（含再融资债券）发行及还本付息预计执行数、本年度地方政府债券还本付息预算数等。</t>
  </si>
  <si>
    <t>2.本表含开发区数据。</t>
  </si>
  <si>
    <t>3.本表由县级以上地方各级财政部门在本级人民代表大会批准预算后二十日内公开。</t>
  </si>
  <si>
    <t>当年债务限额提前下达情况</t>
  </si>
  <si>
    <t>ROW_NUM#</t>
  </si>
  <si>
    <t>表1-5</t>
  </si>
  <si>
    <t>芦台经济开发区2025年地方政府债务限额提前下达情况表</t>
  </si>
  <si>
    <t>一：2024年地方政府债务限额</t>
  </si>
  <si>
    <t>其中： 一般债务限额</t>
  </si>
  <si>
    <t xml:space="preserve">    专项债务限额</t>
  </si>
  <si>
    <t>二：提前下达的2025年地方政府债务新增限额</t>
  </si>
  <si>
    <t>注：本表反映本地区及本级年初预算中列示的地方政府债务限额情况，由县级以上地方各级财政部门在同级人大常委会批准年度预算后二十日内公开。</t>
  </si>
  <si>
    <t>表1-6</t>
  </si>
  <si>
    <t>芦台经济开发区2025年年初新增地方政府债券资金安排表</t>
  </si>
  <si>
    <t>序号</t>
  </si>
  <si>
    <t>项目类型</t>
  </si>
  <si>
    <t>项目主管部门</t>
  </si>
  <si>
    <t>债券性质</t>
  </si>
  <si>
    <t>债券规模</t>
  </si>
  <si>
    <t>注：本表反映本级当年提前下达的新增地方政府债券资金使用安排，由县级以上地方各级财政部门在本级人大常委会批准预算后二十日内公开。此表无数据，空表列示。</t>
  </si>
  <si>
    <t>2024年地方政府再融资债券分月发行安排表</t>
  </si>
  <si>
    <t>时间</t>
  </si>
  <si>
    <t>再融资债券计划发行规模</t>
  </si>
  <si>
    <t>1月</t>
  </si>
  <si>
    <t>2月</t>
  </si>
  <si>
    <t>3月</t>
  </si>
  <si>
    <t>4月</t>
  </si>
  <si>
    <t>5月</t>
  </si>
  <si>
    <t>6月</t>
  </si>
  <si>
    <t>7月</t>
  </si>
  <si>
    <t>8月</t>
  </si>
  <si>
    <t>9月</t>
  </si>
  <si>
    <t>10月</t>
  </si>
  <si>
    <t>11月</t>
  </si>
  <si>
    <t>12月</t>
  </si>
  <si>
    <t>此表无数据,空表列示。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</si>
</sst>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_);[Red]\(0\)"/>
    <numFmt numFmtId="179" formatCode="0_ "/>
    <numFmt numFmtId="180" formatCode="0.00_ "/>
    <numFmt numFmtId="181" formatCode="0;_렀"/>
    <numFmt numFmtId="182" formatCode="0.0_ "/>
  </numFmts>
  <fonts count="109">
    <font>
      <sz val="11"/>
      <color theme="1"/>
      <name val="宋体"/>
      <charset val="134"/>
      <scheme val="minor"/>
    </font>
    <font>
      <b/>
      <sz val="15"/>
      <name val="SimSun"/>
      <charset val="134"/>
    </font>
    <font>
      <sz val="9"/>
      <name val="SimSun"/>
      <charset val="134"/>
    </font>
    <font>
      <b/>
      <sz val="11"/>
      <name val="SimSun"/>
      <charset val="134"/>
    </font>
    <font>
      <sz val="11"/>
      <name val="SimSun"/>
      <charset val="134"/>
    </font>
    <font>
      <sz val="11"/>
      <color indexed="8"/>
      <name val="宋体"/>
      <charset val="1"/>
      <scheme val="minor"/>
    </font>
    <font>
      <b/>
      <sz val="12"/>
      <name val="宋体"/>
      <charset val="134"/>
      <scheme val="major"/>
    </font>
    <font>
      <sz val="11"/>
      <name val="宋体"/>
      <charset val="134"/>
      <scheme val="major"/>
    </font>
    <font>
      <sz val="11"/>
      <color rgb="FF000000"/>
      <name val="宋体"/>
      <charset val="134"/>
    </font>
    <font>
      <sz val="11"/>
      <name val="Times New Roman"/>
      <charset val="134"/>
    </font>
    <font>
      <sz val="9"/>
      <name val="Times New Roman"/>
      <charset val="134"/>
    </font>
    <font>
      <sz val="18"/>
      <name val="方正小标宋_GBK"/>
      <charset val="134"/>
    </font>
    <font>
      <sz val="18"/>
      <name val="Times New Roman"/>
      <charset val="134"/>
    </font>
    <font>
      <sz val="12"/>
      <name val="方正黑体_GBK"/>
      <charset val="134"/>
    </font>
    <font>
      <sz val="12"/>
      <name val="方正书宋_GBK"/>
      <charset val="134"/>
    </font>
    <font>
      <sz val="12"/>
      <color indexed="8"/>
      <name val="Times New Roman"/>
      <charset val="134"/>
    </font>
    <font>
      <sz val="12"/>
      <color theme="1"/>
      <name val="Times New Roman"/>
      <charset val="134"/>
    </font>
    <font>
      <b/>
      <sz val="11"/>
      <name val="Times New Roman"/>
      <charset val="134"/>
    </font>
    <font>
      <sz val="12"/>
      <name val="Times New Roman"/>
      <charset val="134"/>
    </font>
    <font>
      <sz val="12"/>
      <name val="宋体"/>
      <charset val="134"/>
      <scheme val="minor"/>
    </font>
    <font>
      <sz val="12"/>
      <color indexed="8"/>
      <name val="宋体"/>
      <charset val="134"/>
      <scheme val="minor"/>
    </font>
    <font>
      <sz val="12"/>
      <color theme="1"/>
      <name val="宋体"/>
      <charset val="134"/>
      <scheme val="minor"/>
    </font>
    <font>
      <b/>
      <sz val="12"/>
      <color indexed="8"/>
      <name val="宋体"/>
      <charset val="134"/>
      <scheme val="minor"/>
    </font>
    <font>
      <b/>
      <sz val="11"/>
      <name val="方正书宋_GBK"/>
      <charset val="134"/>
    </font>
    <font>
      <sz val="14"/>
      <name val="Times New Roman"/>
      <charset val="134"/>
    </font>
    <font>
      <sz val="10.5"/>
      <name val="Times New Roman"/>
      <charset val="134"/>
    </font>
    <font>
      <sz val="11"/>
      <name val="宋体"/>
      <charset val="134"/>
    </font>
    <font>
      <b/>
      <sz val="9"/>
      <name val="Times New Roman"/>
      <charset val="134"/>
    </font>
    <font>
      <b/>
      <sz val="11"/>
      <name val="方正仿宋_GBK"/>
      <charset val="134"/>
    </font>
    <font>
      <sz val="11"/>
      <name val="方正仿宋_GBK"/>
      <charset val="134"/>
    </font>
    <font>
      <sz val="12"/>
      <name val="Times New Roman"/>
      <charset val="0"/>
    </font>
    <font>
      <sz val="11"/>
      <name val="Times New Roman"/>
      <charset val="0"/>
    </font>
    <font>
      <sz val="14"/>
      <name val="Times New Roman"/>
      <charset val="0"/>
    </font>
    <font>
      <b/>
      <sz val="14"/>
      <name val="方正小标宋_GBK"/>
      <charset val="134"/>
    </font>
    <font>
      <b/>
      <sz val="11"/>
      <name val="Times New Roman"/>
      <charset val="0"/>
    </font>
    <font>
      <sz val="10.5"/>
      <name val="Times New Roman"/>
      <charset val="0"/>
    </font>
    <font>
      <sz val="12"/>
      <name val="宋体"/>
      <charset val="134"/>
    </font>
    <font>
      <sz val="11"/>
      <name val="方正书宋_GBK"/>
      <charset val="134"/>
    </font>
    <font>
      <b/>
      <sz val="11"/>
      <color theme="1"/>
      <name val="宋体"/>
      <charset val="134"/>
      <scheme val="minor"/>
    </font>
    <font>
      <b/>
      <sz val="12"/>
      <color theme="1"/>
      <name val="宋体"/>
      <charset val="134"/>
    </font>
    <font>
      <b/>
      <sz val="12"/>
      <color theme="1"/>
      <name val="宋体"/>
      <charset val="134"/>
      <scheme val="minor"/>
    </font>
    <font>
      <sz val="12"/>
      <color theme="1"/>
      <name val="方正书宋_GBK"/>
      <charset val="134"/>
    </font>
    <font>
      <sz val="12"/>
      <color theme="1"/>
      <name val="方正仿宋_GBK"/>
      <charset val="134"/>
    </font>
    <font>
      <sz val="12"/>
      <color theme="1"/>
      <name val="方正黑体_GBK"/>
      <charset val="134"/>
    </font>
    <font>
      <b/>
      <sz val="12"/>
      <color theme="1"/>
      <name val="宋体"/>
      <charset val="134"/>
      <scheme val="major"/>
    </font>
    <font>
      <sz val="11"/>
      <color indexed="8"/>
      <name val="宋体"/>
      <charset val="134"/>
      <scheme val="minor"/>
    </font>
    <font>
      <b/>
      <sz val="11"/>
      <color indexed="8"/>
      <name val="宋体"/>
      <charset val="134"/>
      <scheme val="minor"/>
    </font>
    <font>
      <b/>
      <sz val="11"/>
      <name val="宋体"/>
      <charset val="134"/>
    </font>
    <font>
      <b/>
      <sz val="12"/>
      <color rgb="FF000000"/>
      <name val="宋体"/>
      <charset val="134"/>
      <scheme val="minor"/>
    </font>
    <font>
      <sz val="12"/>
      <color rgb="FF000000"/>
      <name val="宋体"/>
      <charset val="134"/>
      <scheme val="minor"/>
    </font>
    <font>
      <b/>
      <sz val="11"/>
      <name val="宋体"/>
      <charset val="134"/>
      <scheme val="minor"/>
    </font>
    <font>
      <sz val="11"/>
      <name val="宋体"/>
      <charset val="134"/>
      <scheme val="minor"/>
    </font>
    <font>
      <sz val="11"/>
      <color indexed="8"/>
      <name val="宋体"/>
      <charset val="134"/>
    </font>
    <font>
      <b/>
      <sz val="12"/>
      <name val="Times New Roman"/>
      <charset val="134"/>
    </font>
    <font>
      <sz val="12"/>
      <color theme="1"/>
      <name val="宋体"/>
      <charset val="134"/>
    </font>
    <font>
      <sz val="12"/>
      <color rgb="FF000000"/>
      <name val="宋体"/>
      <charset val="134"/>
    </font>
    <font>
      <sz val="11"/>
      <color theme="1"/>
      <name val="宋体"/>
      <charset val="134"/>
    </font>
    <font>
      <b/>
      <sz val="12"/>
      <color theme="1"/>
      <name val="Times New Roman"/>
      <charset val="134"/>
    </font>
    <font>
      <b/>
      <sz val="20"/>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9"/>
      <name val="宋体"/>
      <charset val="134"/>
    </font>
    <font>
      <b/>
      <sz val="11"/>
      <color indexed="63"/>
      <name val="宋体"/>
      <charset val="134"/>
    </font>
    <font>
      <b/>
      <sz val="11"/>
      <color indexed="52"/>
      <name val="宋体"/>
      <charset val="134"/>
    </font>
    <font>
      <sz val="11"/>
      <color indexed="17"/>
      <name val="宋体"/>
      <charset val="134"/>
    </font>
    <font>
      <sz val="10"/>
      <name val="Helv"/>
      <charset val="134"/>
    </font>
    <font>
      <sz val="11"/>
      <color indexed="52"/>
      <name val="宋体"/>
      <charset val="134"/>
    </font>
    <font>
      <sz val="11"/>
      <color indexed="60"/>
      <name val="宋体"/>
      <charset val="134"/>
    </font>
    <font>
      <b/>
      <sz val="13"/>
      <color indexed="56"/>
      <name val="宋体"/>
      <charset val="134"/>
    </font>
    <font>
      <sz val="11"/>
      <color indexed="20"/>
      <name val="宋体"/>
      <charset val="134"/>
    </font>
    <font>
      <b/>
      <sz val="15"/>
      <color indexed="56"/>
      <name val="宋体"/>
      <charset val="134"/>
    </font>
    <font>
      <sz val="7"/>
      <name val="Small Fonts"/>
      <charset val="134"/>
    </font>
    <font>
      <b/>
      <sz val="11"/>
      <color indexed="56"/>
      <name val="宋体"/>
      <charset val="134"/>
    </font>
    <font>
      <b/>
      <sz val="11"/>
      <color indexed="8"/>
      <name val="宋体"/>
      <charset val="134"/>
    </font>
    <font>
      <b/>
      <sz val="11"/>
      <color indexed="9"/>
      <name val="宋体"/>
      <charset val="134"/>
    </font>
    <font>
      <b/>
      <sz val="18"/>
      <color indexed="56"/>
      <name val="宋体"/>
      <charset val="134"/>
    </font>
    <font>
      <sz val="11"/>
      <color indexed="62"/>
      <name val="宋体"/>
      <charset val="134"/>
    </font>
    <font>
      <sz val="12"/>
      <color indexed="20"/>
      <name val="宋体"/>
      <charset val="134"/>
    </font>
    <font>
      <sz val="10"/>
      <name val="Arial"/>
      <charset val="134"/>
    </font>
    <font>
      <i/>
      <sz val="11"/>
      <color indexed="23"/>
      <name val="宋体"/>
      <charset val="134"/>
    </font>
    <font>
      <sz val="12"/>
      <color indexed="17"/>
      <name val="宋体"/>
      <charset val="134"/>
    </font>
    <font>
      <sz val="11"/>
      <color indexed="10"/>
      <name val="宋体"/>
      <charset val="134"/>
    </font>
    <font>
      <sz val="10"/>
      <name val="MS Sans Serif"/>
      <charset val="134"/>
    </font>
    <font>
      <sz val="12"/>
      <name val="Courier"/>
      <charset val="134"/>
    </font>
    <font>
      <sz val="9"/>
      <name val="方正书宋_GBK"/>
      <charset val="134"/>
    </font>
    <font>
      <b/>
      <sz val="9"/>
      <name val="方正书宋_GBK"/>
      <charset val="134"/>
    </font>
    <font>
      <sz val="11"/>
      <name val="黑体"/>
      <charset val="134"/>
    </font>
    <font>
      <sz val="9"/>
      <name val="方正仿宋_GBK"/>
      <charset val="134"/>
    </font>
    <font>
      <sz val="10.5"/>
      <name val="方正仿宋_GBK"/>
      <charset val="134"/>
    </font>
    <font>
      <sz val="12"/>
      <name val="方正仿宋_GBK"/>
      <charset val="134"/>
    </font>
  </fonts>
  <fills count="5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36"/>
        <bgColor indexed="64"/>
      </patternFill>
    </fill>
    <fill>
      <patternFill patternType="solid">
        <fgColor indexed="30"/>
        <bgColor indexed="64"/>
      </patternFill>
    </fill>
    <fill>
      <patternFill patternType="solid">
        <fgColor indexed="53"/>
        <bgColor indexed="64"/>
      </patternFill>
    </fill>
    <fill>
      <patternFill patternType="solid">
        <fgColor indexed="27"/>
        <bgColor indexed="64"/>
      </patternFill>
    </fill>
    <fill>
      <patternFill patternType="solid">
        <fgColor indexed="11"/>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38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4" borderId="4"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5" applyNumberFormat="0" applyFill="0" applyAlignment="0" applyProtection="0">
      <alignment vertical="center"/>
    </xf>
    <xf numFmtId="0" fontId="66" fillId="0" borderId="5" applyNumberFormat="0" applyFill="0" applyAlignment="0" applyProtection="0">
      <alignment vertical="center"/>
    </xf>
    <xf numFmtId="0" fontId="67" fillId="0" borderId="6" applyNumberFormat="0" applyFill="0" applyAlignment="0" applyProtection="0">
      <alignment vertical="center"/>
    </xf>
    <xf numFmtId="0" fontId="67" fillId="0" borderId="0" applyNumberFormat="0" applyFill="0" applyBorder="0" applyAlignment="0" applyProtection="0">
      <alignment vertical="center"/>
    </xf>
    <xf numFmtId="0" fontId="68" fillId="5" borderId="7" applyNumberFormat="0" applyAlignment="0" applyProtection="0">
      <alignment vertical="center"/>
    </xf>
    <xf numFmtId="0" fontId="69" fillId="6" borderId="8" applyNumberFormat="0" applyAlignment="0" applyProtection="0">
      <alignment vertical="center"/>
    </xf>
    <xf numFmtId="0" fontId="70" fillId="6" borderId="7" applyNumberFormat="0" applyAlignment="0" applyProtection="0">
      <alignment vertical="center"/>
    </xf>
    <xf numFmtId="0" fontId="71" fillId="7" borderId="9" applyNumberFormat="0" applyAlignment="0" applyProtection="0">
      <alignment vertical="center"/>
    </xf>
    <xf numFmtId="0" fontId="72" fillId="0" borderId="10" applyNumberFormat="0" applyFill="0" applyAlignment="0" applyProtection="0">
      <alignment vertical="center"/>
    </xf>
    <xf numFmtId="0" fontId="73" fillId="0" borderId="11" applyNumberFormat="0" applyFill="0" applyAlignment="0" applyProtection="0">
      <alignment vertical="center"/>
    </xf>
    <xf numFmtId="0" fontId="74" fillId="8" borderId="0" applyNumberFormat="0" applyBorder="0" applyAlignment="0" applyProtection="0">
      <alignment vertical="center"/>
    </xf>
    <xf numFmtId="0" fontId="75" fillId="9" borderId="0" applyNumberFormat="0" applyBorder="0" applyAlignment="0" applyProtection="0">
      <alignment vertical="center"/>
    </xf>
    <xf numFmtId="0" fontId="76" fillId="10" borderId="0" applyNumberFormat="0" applyBorder="0" applyAlignment="0" applyProtection="0">
      <alignment vertical="center"/>
    </xf>
    <xf numFmtId="0" fontId="77" fillId="11" borderId="0" applyNumberFormat="0" applyBorder="0" applyAlignment="0" applyProtection="0">
      <alignment vertical="center"/>
    </xf>
    <xf numFmtId="0" fontId="78" fillId="12" borderId="0" applyNumberFormat="0" applyBorder="0" applyAlignment="0" applyProtection="0">
      <alignment vertical="center"/>
    </xf>
    <xf numFmtId="0" fontId="78" fillId="13"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8" fillId="16" borderId="0" applyNumberFormat="0" applyBorder="0" applyAlignment="0" applyProtection="0">
      <alignment vertical="center"/>
    </xf>
    <xf numFmtId="0" fontId="78" fillId="17" borderId="0" applyNumberFormat="0" applyBorder="0" applyAlignment="0" applyProtection="0">
      <alignment vertical="center"/>
    </xf>
    <xf numFmtId="0" fontId="77" fillId="18" borderId="0" applyNumberFormat="0" applyBorder="0" applyAlignment="0" applyProtection="0">
      <alignment vertical="center"/>
    </xf>
    <xf numFmtId="0" fontId="77" fillId="19" borderId="0" applyNumberFormat="0" applyBorder="0" applyAlignment="0" applyProtection="0">
      <alignment vertical="center"/>
    </xf>
    <xf numFmtId="0" fontId="78" fillId="20" borderId="0" applyNumberFormat="0" applyBorder="0" applyAlignment="0" applyProtection="0">
      <alignment vertical="center"/>
    </xf>
    <xf numFmtId="0" fontId="78" fillId="21" borderId="0" applyNumberFormat="0" applyBorder="0" applyAlignment="0" applyProtection="0">
      <alignment vertical="center"/>
    </xf>
    <xf numFmtId="0" fontId="77" fillId="22" borderId="0" applyNumberFormat="0" applyBorder="0" applyAlignment="0" applyProtection="0">
      <alignment vertical="center"/>
    </xf>
    <xf numFmtId="0" fontId="77" fillId="23" borderId="0" applyNumberFormat="0" applyBorder="0" applyAlignment="0" applyProtection="0">
      <alignment vertical="center"/>
    </xf>
    <xf numFmtId="0" fontId="78" fillId="24" borderId="0" applyNumberFormat="0" applyBorder="0" applyAlignment="0" applyProtection="0">
      <alignment vertical="center"/>
    </xf>
    <xf numFmtId="0" fontId="78" fillId="25" borderId="0" applyNumberFormat="0" applyBorder="0" applyAlignment="0" applyProtection="0">
      <alignment vertical="center"/>
    </xf>
    <xf numFmtId="0" fontId="77" fillId="26" borderId="0" applyNumberFormat="0" applyBorder="0" applyAlignment="0" applyProtection="0">
      <alignment vertical="center"/>
    </xf>
    <xf numFmtId="0" fontId="77" fillId="27" borderId="0" applyNumberFormat="0" applyBorder="0" applyAlignment="0" applyProtection="0">
      <alignment vertical="center"/>
    </xf>
    <xf numFmtId="0" fontId="78" fillId="28" borderId="0" applyNumberFormat="0" applyBorder="0" applyAlignment="0" applyProtection="0">
      <alignment vertical="center"/>
    </xf>
    <xf numFmtId="0" fontId="78" fillId="29" borderId="0" applyNumberFormat="0" applyBorder="0" applyAlignment="0" applyProtection="0">
      <alignment vertical="center"/>
    </xf>
    <xf numFmtId="0" fontId="77" fillId="30" borderId="0" applyNumberFormat="0" applyBorder="0" applyAlignment="0" applyProtection="0">
      <alignment vertical="center"/>
    </xf>
    <xf numFmtId="0" fontId="77" fillId="31" borderId="0" applyNumberFormat="0" applyBorder="0" applyAlignment="0" applyProtection="0">
      <alignment vertical="center"/>
    </xf>
    <xf numFmtId="0" fontId="78" fillId="32" borderId="0" applyNumberFormat="0" applyBorder="0" applyAlignment="0" applyProtection="0">
      <alignment vertical="center"/>
    </xf>
    <xf numFmtId="0" fontId="78" fillId="33" borderId="0" applyNumberFormat="0" applyBorder="0" applyAlignment="0" applyProtection="0">
      <alignment vertical="center"/>
    </xf>
    <xf numFmtId="0" fontId="77" fillId="34" borderId="0" applyNumberFormat="0" applyBorder="0" applyAlignment="0" applyProtection="0">
      <alignment vertical="center"/>
    </xf>
    <xf numFmtId="0" fontId="79" fillId="0" borderId="0">
      <protection locked="0"/>
    </xf>
    <xf numFmtId="0" fontId="79" fillId="0" borderId="0">
      <protection locked="0"/>
    </xf>
    <xf numFmtId="0" fontId="80" fillId="35" borderId="0" applyNumberFormat="0" applyBorder="0" applyAlignment="0" applyProtection="0">
      <alignment vertical="center"/>
    </xf>
    <xf numFmtId="0" fontId="81" fillId="36" borderId="12" applyNumberFormat="0" applyAlignment="0" applyProtection="0">
      <alignment vertical="center"/>
    </xf>
    <xf numFmtId="0" fontId="52" fillId="37" borderId="0" applyNumberFormat="0" applyBorder="0" applyAlignment="0" applyProtection="0">
      <alignment vertical="center"/>
    </xf>
    <xf numFmtId="0" fontId="79" fillId="0" borderId="0">
      <protection locked="0"/>
    </xf>
    <xf numFmtId="0" fontId="82" fillId="36" borderId="13" applyNumberFormat="0" applyAlignment="0" applyProtection="0">
      <alignment vertical="center"/>
    </xf>
    <xf numFmtId="0" fontId="83" fillId="38" borderId="0" applyNumberFormat="0" applyBorder="0" applyAlignment="0" applyProtection="0">
      <alignment vertical="center"/>
    </xf>
    <xf numFmtId="0" fontId="79" fillId="0" borderId="0">
      <protection locked="0"/>
    </xf>
    <xf numFmtId="0" fontId="80" fillId="35" borderId="0" applyNumberFormat="0" applyBorder="0" applyAlignment="0" applyProtection="0">
      <alignment vertical="center"/>
    </xf>
    <xf numFmtId="0" fontId="36" fillId="0" borderId="0"/>
    <xf numFmtId="0" fontId="84" fillId="0" borderId="0"/>
    <xf numFmtId="0" fontId="83" fillId="38" borderId="0" applyNumberFormat="0" applyBorder="0" applyAlignment="0" applyProtection="0">
      <alignment vertical="center"/>
    </xf>
    <xf numFmtId="0" fontId="82" fillId="36" borderId="13" applyNumberFormat="0" applyAlignment="0" applyProtection="0">
      <alignment vertical="center"/>
    </xf>
    <xf numFmtId="0" fontId="52" fillId="39" borderId="0" applyNumberFormat="0" applyBorder="0" applyAlignment="0" applyProtection="0">
      <alignment vertical="center"/>
    </xf>
    <xf numFmtId="0" fontId="84" fillId="0" borderId="0"/>
    <xf numFmtId="0" fontId="52" fillId="38" borderId="0" applyNumberFormat="0" applyBorder="0" applyAlignment="0" applyProtection="0">
      <alignment vertical="center"/>
    </xf>
    <xf numFmtId="0" fontId="80" fillId="40" borderId="0" applyNumberFormat="0" applyBorder="0" applyAlignment="0" applyProtection="0">
      <alignment vertical="center"/>
    </xf>
    <xf numFmtId="0" fontId="52" fillId="0" borderId="0">
      <alignment vertical="center"/>
    </xf>
    <xf numFmtId="0" fontId="85" fillId="0" borderId="14" applyNumberFormat="0" applyFill="0" applyAlignment="0" applyProtection="0">
      <alignment vertical="center"/>
    </xf>
    <xf numFmtId="0" fontId="83" fillId="38" borderId="0" applyNumberFormat="0" applyBorder="0" applyAlignment="0" applyProtection="0">
      <alignment vertical="center"/>
    </xf>
    <xf numFmtId="0" fontId="85" fillId="0" borderId="14" applyNumberFormat="0" applyFill="0" applyAlignment="0" applyProtection="0">
      <alignment vertical="center"/>
    </xf>
    <xf numFmtId="0" fontId="81" fillId="36" borderId="12" applyNumberFormat="0" applyAlignment="0" applyProtection="0">
      <alignment vertical="center"/>
    </xf>
    <xf numFmtId="0" fontId="83" fillId="38" borderId="0" applyNumberFormat="0" applyBorder="0" applyAlignment="0" applyProtection="0">
      <alignment vertical="center"/>
    </xf>
    <xf numFmtId="0" fontId="81" fillId="36" borderId="12" applyNumberFormat="0" applyAlignment="0" applyProtection="0">
      <alignment vertical="center"/>
    </xf>
    <xf numFmtId="0" fontId="52" fillId="37" borderId="0" applyNumberFormat="0" applyBorder="0" applyAlignment="0" applyProtection="0">
      <alignment vertical="center"/>
    </xf>
    <xf numFmtId="0" fontId="82" fillId="36" borderId="13" applyNumberFormat="0" applyAlignment="0" applyProtection="0">
      <alignment vertical="center"/>
    </xf>
    <xf numFmtId="0" fontId="52" fillId="41" borderId="0" applyNumberFormat="0" applyBorder="0" applyAlignment="0" applyProtection="0">
      <alignment vertical="center"/>
    </xf>
    <xf numFmtId="0" fontId="82" fillId="36" borderId="13" applyNumberFormat="0" applyAlignment="0" applyProtection="0">
      <alignment vertical="center"/>
    </xf>
    <xf numFmtId="0" fontId="52" fillId="38" borderId="0" applyNumberFormat="0" applyBorder="0" applyAlignment="0" applyProtection="0">
      <alignment vertical="center"/>
    </xf>
    <xf numFmtId="0" fontId="86" fillId="42" borderId="0" applyNumberFormat="0" applyBorder="0" applyAlignment="0" applyProtection="0">
      <alignment vertical="center"/>
    </xf>
    <xf numFmtId="0" fontId="52" fillId="41" borderId="0" applyNumberFormat="0" applyBorder="0" applyAlignment="0" applyProtection="0">
      <alignment vertical="center"/>
    </xf>
    <xf numFmtId="0" fontId="52" fillId="37" borderId="0" applyNumberFormat="0" applyBorder="0" applyAlignment="0" applyProtection="0">
      <alignment vertical="center"/>
    </xf>
    <xf numFmtId="0" fontId="52" fillId="37" borderId="0" applyNumberFormat="0" applyBorder="0" applyAlignment="0" applyProtection="0">
      <alignment vertical="center"/>
    </xf>
    <xf numFmtId="0" fontId="83" fillId="38" borderId="0" applyNumberFormat="0" applyBorder="0" applyAlignment="0" applyProtection="0">
      <alignment vertical="center"/>
    </xf>
    <xf numFmtId="0" fontId="84" fillId="0" borderId="0"/>
    <xf numFmtId="0" fontId="84" fillId="0" borderId="0"/>
    <xf numFmtId="0" fontId="87" fillId="0" borderId="15" applyNumberFormat="0" applyFill="0" applyAlignment="0" applyProtection="0">
      <alignment vertical="center"/>
    </xf>
    <xf numFmtId="0" fontId="88" fillId="41" borderId="0" applyNumberFormat="0" applyBorder="0" applyAlignment="0" applyProtection="0">
      <alignment vertical="center"/>
    </xf>
    <xf numFmtId="0" fontId="52" fillId="41" borderId="0" applyNumberFormat="0" applyBorder="0" applyAlignment="0" applyProtection="0">
      <alignment vertical="center"/>
    </xf>
    <xf numFmtId="0" fontId="81" fillId="36" borderId="12" applyNumberFormat="0" applyAlignment="0" applyProtection="0">
      <alignment vertical="center"/>
    </xf>
    <xf numFmtId="0" fontId="52" fillId="41" borderId="0" applyNumberFormat="0" applyBorder="0" applyAlignment="0" applyProtection="0">
      <alignment vertical="center"/>
    </xf>
    <xf numFmtId="0" fontId="52" fillId="38" borderId="0" applyNumberFormat="0" applyBorder="0" applyAlignment="0" applyProtection="0">
      <alignment vertical="center"/>
    </xf>
    <xf numFmtId="0" fontId="84" fillId="0" borderId="0" applyFont="0" applyFill="0" applyBorder="0" applyAlignment="0" applyProtection="0"/>
    <xf numFmtId="0" fontId="81" fillId="36" borderId="12" applyNumberFormat="0" applyAlignment="0" applyProtection="0">
      <alignment vertical="center"/>
    </xf>
    <xf numFmtId="0" fontId="80" fillId="43" borderId="0" applyNumberFormat="0" applyBorder="0" applyAlignment="0" applyProtection="0">
      <alignment vertical="center"/>
    </xf>
    <xf numFmtId="0" fontId="52" fillId="38" borderId="0" applyNumberFormat="0" applyBorder="0" applyAlignment="0" applyProtection="0">
      <alignment vertical="center"/>
    </xf>
    <xf numFmtId="0" fontId="80" fillId="44" borderId="0" applyNumberFormat="0" applyBorder="0" applyAlignment="0" applyProtection="0">
      <alignment vertical="center"/>
    </xf>
    <xf numFmtId="0" fontId="80" fillId="45" borderId="0" applyNumberFormat="0" applyBorder="0" applyAlignment="0" applyProtection="0">
      <alignment vertical="center"/>
    </xf>
    <xf numFmtId="0" fontId="52" fillId="39" borderId="0" applyNumberFormat="0" applyBorder="0" applyAlignment="0" applyProtection="0">
      <alignment vertical="center"/>
    </xf>
    <xf numFmtId="0" fontId="36" fillId="0" borderId="0"/>
    <xf numFmtId="0" fontId="81" fillId="36" borderId="12" applyNumberFormat="0" applyAlignment="0" applyProtection="0">
      <alignment vertical="center"/>
    </xf>
    <xf numFmtId="0" fontId="52" fillId="39" borderId="0" applyNumberFormat="0" applyBorder="0" applyAlignment="0" applyProtection="0">
      <alignment vertical="center"/>
    </xf>
    <xf numFmtId="0" fontId="79" fillId="0" borderId="0">
      <protection locked="0"/>
    </xf>
    <xf numFmtId="0" fontId="52" fillId="39" borderId="0" applyNumberFormat="0" applyBorder="0" applyAlignment="0" applyProtection="0">
      <alignment vertical="center"/>
    </xf>
    <xf numFmtId="0" fontId="80" fillId="35" borderId="0" applyNumberFormat="0" applyBorder="0" applyAlignment="0" applyProtection="0">
      <alignment vertical="center"/>
    </xf>
    <xf numFmtId="0" fontId="88" fillId="41" borderId="0" applyNumberFormat="0" applyBorder="0" applyAlignment="0" applyProtection="0">
      <alignment vertical="center"/>
    </xf>
    <xf numFmtId="0" fontId="36" fillId="0" borderId="0"/>
    <xf numFmtId="0" fontId="79" fillId="0" borderId="0">
      <protection locked="0"/>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52" fillId="46" borderId="0" applyNumberFormat="0" applyBorder="0" applyAlignment="0" applyProtection="0">
      <alignment vertical="center"/>
    </xf>
    <xf numFmtId="0" fontId="80" fillId="47"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52" fillId="48" borderId="0" applyNumberFormat="0" applyBorder="0" applyAlignment="0" applyProtection="0">
      <alignment vertical="center"/>
    </xf>
    <xf numFmtId="0" fontId="80" fillId="43" borderId="0" applyNumberFormat="0" applyBorder="0" applyAlignment="0" applyProtection="0">
      <alignment vertical="center"/>
    </xf>
    <xf numFmtId="0" fontId="52" fillId="39" borderId="0" applyNumberFormat="0" applyBorder="0" applyAlignment="0" applyProtection="0">
      <alignment vertical="center"/>
    </xf>
    <xf numFmtId="0" fontId="86" fillId="42" borderId="0" applyNumberFormat="0" applyBorder="0" applyAlignment="0" applyProtection="0">
      <alignment vertical="center"/>
    </xf>
    <xf numFmtId="0" fontId="52" fillId="46" borderId="0" applyNumberFormat="0" applyBorder="0" applyAlignment="0" applyProtection="0">
      <alignment vertical="center"/>
    </xf>
    <xf numFmtId="0" fontId="0" fillId="0" borderId="0"/>
    <xf numFmtId="0" fontId="86" fillId="42" borderId="0" applyNumberFormat="0" applyBorder="0" applyAlignment="0" applyProtection="0">
      <alignment vertical="center"/>
    </xf>
    <xf numFmtId="0" fontId="80" fillId="49" borderId="0" applyNumberFormat="0" applyBorder="0" applyAlignment="0" applyProtection="0">
      <alignment vertical="center"/>
    </xf>
    <xf numFmtId="0" fontId="52" fillId="48" borderId="0" applyNumberFormat="0" applyBorder="0" applyAlignment="0" applyProtection="0">
      <alignment vertical="center"/>
    </xf>
    <xf numFmtId="0" fontId="80" fillId="50" borderId="0" applyNumberFormat="0" applyBorder="0" applyAlignment="0" applyProtection="0">
      <alignment vertical="center"/>
    </xf>
    <xf numFmtId="0" fontId="52" fillId="51" borderId="0" applyNumberFormat="0" applyBorder="0" applyAlignment="0" applyProtection="0">
      <alignment vertical="center"/>
    </xf>
    <xf numFmtId="0" fontId="36" fillId="0" borderId="0">
      <alignment vertical="center"/>
    </xf>
    <xf numFmtId="0" fontId="52" fillId="51" borderId="0" applyNumberFormat="0" applyBorder="0" applyAlignment="0" applyProtection="0">
      <alignment vertical="center"/>
    </xf>
    <xf numFmtId="0" fontId="0" fillId="0" borderId="0"/>
    <xf numFmtId="0" fontId="52" fillId="51" borderId="0" applyNumberFormat="0" applyBorder="0" applyAlignment="0" applyProtection="0">
      <alignment vertical="center"/>
    </xf>
    <xf numFmtId="0" fontId="0" fillId="0" borderId="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88" fillId="41" borderId="0" applyNumberFormat="0" applyBorder="0" applyAlignment="0" applyProtection="0">
      <alignment vertical="center"/>
    </xf>
    <xf numFmtId="0" fontId="52" fillId="47" borderId="0" applyNumberFormat="0" applyBorder="0" applyAlignment="0" applyProtection="0">
      <alignment vertical="center"/>
    </xf>
    <xf numFmtId="0" fontId="82" fillId="36" borderId="13" applyNumberFormat="0" applyAlignment="0" applyProtection="0">
      <alignment vertical="center"/>
    </xf>
    <xf numFmtId="0" fontId="52" fillId="47" borderId="0" applyNumberFormat="0" applyBorder="0" applyAlignment="0" applyProtection="0">
      <alignment vertical="center"/>
    </xf>
    <xf numFmtId="0" fontId="52" fillId="47" borderId="0" applyNumberFormat="0" applyBorder="0" applyAlignment="0" applyProtection="0">
      <alignment vertical="center"/>
    </xf>
    <xf numFmtId="0" fontId="52" fillId="39" borderId="0" applyNumberFormat="0" applyBorder="0" applyAlignment="0" applyProtection="0">
      <alignment vertical="center"/>
    </xf>
    <xf numFmtId="0" fontId="52" fillId="39" borderId="0" applyNumberFormat="0" applyBorder="0" applyAlignment="0" applyProtection="0">
      <alignment vertical="center"/>
    </xf>
    <xf numFmtId="0" fontId="52" fillId="51" borderId="0" applyNumberFormat="0" applyBorder="0" applyAlignment="0" applyProtection="0">
      <alignment vertical="center"/>
    </xf>
    <xf numFmtId="0" fontId="82" fillId="36" borderId="13" applyNumberFormat="0" applyAlignment="0" applyProtection="0">
      <alignment vertical="center"/>
    </xf>
    <xf numFmtId="0" fontId="52" fillId="51" borderId="0" applyNumberFormat="0" applyBorder="0" applyAlignment="0" applyProtection="0">
      <alignment vertical="center"/>
    </xf>
    <xf numFmtId="0" fontId="52" fillId="51" borderId="0" applyNumberFormat="0" applyBorder="0" applyAlignment="0" applyProtection="0">
      <alignment vertical="center"/>
    </xf>
    <xf numFmtId="0" fontId="83" fillId="38"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2" borderId="0" applyNumberFormat="0" applyBorder="0" applyAlignment="0" applyProtection="0">
      <alignment vertical="center"/>
    </xf>
    <xf numFmtId="0" fontId="52" fillId="51" borderId="0" applyNumberFormat="0" applyBorder="0" applyAlignment="0" applyProtection="0">
      <alignment vertical="center"/>
    </xf>
    <xf numFmtId="0" fontId="52" fillId="35" borderId="0" applyNumberFormat="0" applyBorder="0" applyAlignment="0" applyProtection="0">
      <alignment vertical="center"/>
    </xf>
    <xf numFmtId="0" fontId="52" fillId="47" borderId="0" applyNumberFormat="0" applyBorder="0" applyAlignment="0" applyProtection="0">
      <alignment vertical="center"/>
    </xf>
    <xf numFmtId="0" fontId="52" fillId="39" borderId="0" applyNumberFormat="0" applyBorder="0" applyAlignment="0" applyProtection="0">
      <alignment vertical="center"/>
    </xf>
    <xf numFmtId="0" fontId="52" fillId="51" borderId="0" applyNumberFormat="0" applyBorder="0" applyAlignment="0" applyProtection="0">
      <alignment vertical="center"/>
    </xf>
    <xf numFmtId="0" fontId="26" fillId="0" borderId="1">
      <alignment horizontal="distributed" vertical="center" wrapText="1"/>
    </xf>
    <xf numFmtId="0" fontId="52" fillId="52" borderId="0" applyNumberFormat="0" applyBorder="0" applyAlignment="0" applyProtection="0">
      <alignment vertical="center"/>
    </xf>
    <xf numFmtId="0" fontId="80" fillId="44" borderId="0" applyNumberFormat="0" applyBorder="0" applyAlignment="0" applyProtection="0">
      <alignment vertical="center"/>
    </xf>
    <xf numFmtId="0" fontId="80" fillId="44" borderId="0" applyNumberFormat="0" applyBorder="0" applyAlignment="0" applyProtection="0">
      <alignment vertical="center"/>
    </xf>
    <xf numFmtId="0" fontId="80" fillId="35" borderId="0" applyNumberFormat="0" applyBorder="0" applyAlignment="0" applyProtection="0">
      <alignment vertical="center"/>
    </xf>
    <xf numFmtId="0" fontId="0" fillId="0" borderId="0">
      <alignment vertical="center"/>
    </xf>
    <xf numFmtId="0" fontId="36" fillId="0" borderId="0"/>
    <xf numFmtId="0" fontId="80" fillId="47" borderId="0" applyNumberFormat="0" applyBorder="0" applyAlignment="0" applyProtection="0">
      <alignment vertical="center"/>
    </xf>
    <xf numFmtId="0" fontId="80" fillId="47" borderId="0" applyNumberFormat="0" applyBorder="0" applyAlignment="0" applyProtection="0">
      <alignment vertical="center"/>
    </xf>
    <xf numFmtId="0" fontId="80" fillId="43" borderId="0" applyNumberFormat="0" applyBorder="0" applyAlignment="0" applyProtection="0">
      <alignment vertical="center"/>
    </xf>
    <xf numFmtId="0" fontId="83" fillId="38" borderId="0" applyNumberFormat="0" applyBorder="0" applyAlignment="0" applyProtection="0">
      <alignment vertical="center"/>
    </xf>
    <xf numFmtId="0" fontId="80" fillId="43" borderId="0" applyNumberFormat="0" applyBorder="0" applyAlignment="0" applyProtection="0">
      <alignment vertical="center"/>
    </xf>
    <xf numFmtId="0" fontId="80" fillId="40" borderId="0" applyNumberFormat="0" applyBorder="0" applyAlignment="0" applyProtection="0">
      <alignment vertical="center"/>
    </xf>
    <xf numFmtId="0" fontId="88" fillId="41" borderId="0" applyNumberFormat="0" applyBorder="0" applyAlignment="0" applyProtection="0">
      <alignment vertical="center"/>
    </xf>
    <xf numFmtId="0" fontId="80" fillId="40" borderId="0" applyNumberFormat="0" applyBorder="0" applyAlignment="0" applyProtection="0">
      <alignment vertical="center"/>
    </xf>
    <xf numFmtId="0" fontId="80" fillId="40"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3" fillId="38" borderId="0" applyNumberFormat="0" applyBorder="0" applyAlignment="0" applyProtection="0">
      <alignment vertical="center"/>
    </xf>
    <xf numFmtId="0" fontId="80" fillId="44" borderId="0" applyNumberFormat="0" applyBorder="0" applyAlignment="0" applyProtection="0">
      <alignment vertical="center"/>
    </xf>
    <xf numFmtId="0" fontId="36" fillId="0" borderId="0"/>
    <xf numFmtId="0" fontId="79" fillId="0" borderId="0">
      <protection locked="0"/>
    </xf>
    <xf numFmtId="0" fontId="80" fillId="47" borderId="0" applyNumberFormat="0" applyBorder="0" applyAlignment="0" applyProtection="0">
      <alignment vertical="center"/>
    </xf>
    <xf numFmtId="0" fontId="79" fillId="0" borderId="0">
      <protection locked="0"/>
    </xf>
    <xf numFmtId="0" fontId="80" fillId="43" borderId="0" applyNumberFormat="0" applyBorder="0" applyAlignment="0" applyProtection="0">
      <alignment vertical="center"/>
    </xf>
    <xf numFmtId="0" fontId="89" fillId="0" borderId="16" applyNumberFormat="0" applyFill="0" applyAlignment="0" applyProtection="0">
      <alignment vertical="center"/>
    </xf>
    <xf numFmtId="0" fontId="79" fillId="0" borderId="0">
      <protection locked="0"/>
    </xf>
    <xf numFmtId="0" fontId="80" fillId="40" borderId="0" applyNumberFormat="0" applyBorder="0" applyAlignment="0" applyProtection="0">
      <alignment vertical="center"/>
    </xf>
    <xf numFmtId="0" fontId="89" fillId="0" borderId="16" applyNumberFormat="0" applyFill="0" applyAlignment="0" applyProtection="0">
      <alignment vertical="center"/>
    </xf>
    <xf numFmtId="0" fontId="79" fillId="0" borderId="0">
      <protection locked="0"/>
    </xf>
    <xf numFmtId="0" fontId="80" fillId="53" borderId="0" applyNumberFormat="0" applyBorder="0" applyAlignment="0" applyProtection="0">
      <alignment vertical="center"/>
    </xf>
    <xf numFmtId="0" fontId="89" fillId="0" borderId="16" applyNumberFormat="0" applyFill="0" applyAlignment="0" applyProtection="0">
      <alignment vertical="center"/>
    </xf>
    <xf numFmtId="37" fontId="90" fillId="0" borderId="0"/>
    <xf numFmtId="0" fontId="52" fillId="0" borderId="0"/>
    <xf numFmtId="0" fontId="36" fillId="0" borderId="0">
      <alignment vertical="center"/>
    </xf>
    <xf numFmtId="9" fontId="84" fillId="0" borderId="0" applyFont="0" applyFill="0" applyBorder="0" applyAlignment="0" applyProtection="0"/>
    <xf numFmtId="0" fontId="88" fillId="41" borderId="0" applyNumberFormat="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36" fillId="0" borderId="0" applyFont="0" applyFill="0" applyBorder="0" applyAlignment="0" applyProtection="0"/>
    <xf numFmtId="0" fontId="83" fillId="38" borderId="0" applyNumberFormat="0" applyBorder="0" applyAlignment="0" applyProtection="0">
      <alignment vertical="center"/>
    </xf>
    <xf numFmtId="0" fontId="87" fillId="0" borderId="15" applyNumberFormat="0" applyFill="0" applyAlignment="0" applyProtection="0">
      <alignment vertical="center"/>
    </xf>
    <xf numFmtId="0" fontId="88" fillId="41" borderId="0" applyNumberFormat="0" applyBorder="0" applyAlignment="0" applyProtection="0">
      <alignment vertical="center"/>
    </xf>
    <xf numFmtId="0" fontId="87" fillId="0" borderId="15" applyNumberFormat="0" applyFill="0" applyAlignment="0" applyProtection="0">
      <alignment vertical="center"/>
    </xf>
    <xf numFmtId="0" fontId="91" fillId="0" borderId="17" applyNumberFormat="0" applyFill="0" applyAlignment="0" applyProtection="0">
      <alignment vertical="center"/>
    </xf>
    <xf numFmtId="0" fontId="91" fillId="0" borderId="17" applyNumberFormat="0" applyFill="0" applyAlignment="0" applyProtection="0">
      <alignment vertical="center"/>
    </xf>
    <xf numFmtId="0" fontId="91" fillId="0" borderId="17" applyNumberFormat="0" applyFill="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2" fillId="0" borderId="18" applyNumberFormat="0" applyFill="0" applyAlignment="0" applyProtection="0">
      <alignment vertical="center"/>
    </xf>
    <xf numFmtId="0" fontId="91" fillId="0" borderId="0" applyNumberFormat="0" applyFill="0" applyBorder="0" applyAlignment="0" applyProtection="0">
      <alignment vertical="center"/>
    </xf>
    <xf numFmtId="0" fontId="88" fillId="41" borderId="0" applyNumberFormat="0" applyBorder="0" applyAlignment="0" applyProtection="0">
      <alignment vertical="center"/>
    </xf>
    <xf numFmtId="0" fontId="93" fillId="54" borderId="19"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88" fillId="41" borderId="0" applyNumberFormat="0" applyBorder="0" applyAlignment="0" applyProtection="0">
      <alignment vertical="center"/>
    </xf>
    <xf numFmtId="0" fontId="94" fillId="0" borderId="0" applyNumberFormat="0" applyFill="0" applyBorder="0" applyAlignment="0" applyProtection="0">
      <alignment vertical="center"/>
    </xf>
    <xf numFmtId="0" fontId="26" fillId="0" borderId="1">
      <alignment horizontal="distributed" vertical="center" wrapText="1"/>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3" fillId="38" borderId="0" applyNumberFormat="0" applyBorder="0" applyAlignment="0" applyProtection="0">
      <alignment vertical="center"/>
    </xf>
    <xf numFmtId="0" fontId="88" fillId="41" borderId="0" applyNumberFormat="0" applyBorder="0" applyAlignment="0" applyProtection="0">
      <alignment vertical="center"/>
    </xf>
    <xf numFmtId="0" fontId="36" fillId="0" borderId="0"/>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0" fillId="40"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36" fillId="55" borderId="20" applyNumberFormat="0" applyFont="0" applyAlignment="0" applyProtection="0">
      <alignment vertical="center"/>
    </xf>
    <xf numFmtId="0" fontId="88" fillId="41" borderId="0" applyNumberFormat="0" applyBorder="0" applyAlignment="0" applyProtection="0">
      <alignment vertical="center"/>
    </xf>
    <xf numFmtId="0" fontId="83" fillId="38"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79" fillId="0" borderId="0">
      <protection locked="0"/>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4" fontId="84" fillId="0" borderId="0" applyFont="0" applyFill="0" applyBorder="0" applyAlignment="0" applyProtection="0"/>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36" fillId="0" borderId="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95" fillId="48" borderId="13" applyNumberFormat="0" applyAlignment="0" applyProtection="0">
      <alignment vertical="center"/>
    </xf>
    <xf numFmtId="0" fontId="0" fillId="0" borderId="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79" fillId="0" borderId="0">
      <protection locked="0"/>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0" fillId="49" borderId="0" applyNumberFormat="0" applyBorder="0" applyAlignment="0" applyProtection="0">
      <alignment vertical="center"/>
    </xf>
    <xf numFmtId="0" fontId="88" fillId="41" borderId="0" applyNumberFormat="0" applyBorder="0" applyAlignment="0" applyProtection="0">
      <alignment vertical="center"/>
    </xf>
    <xf numFmtId="0" fontId="83" fillId="38" borderId="0" applyNumberFormat="0" applyBorder="0" applyAlignment="0" applyProtection="0">
      <alignment vertical="center"/>
    </xf>
    <xf numFmtId="0" fontId="96"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88" fillId="41" borderId="0" applyNumberFormat="0" applyBorder="0" applyAlignment="0" applyProtection="0">
      <alignment vertical="center"/>
    </xf>
    <xf numFmtId="0" fontId="79" fillId="0" borderId="0">
      <protection locked="0"/>
    </xf>
    <xf numFmtId="0" fontId="83" fillId="38" borderId="0" applyNumberFormat="0" applyBorder="0" applyAlignment="0" applyProtection="0">
      <alignment vertical="center"/>
    </xf>
    <xf numFmtId="0" fontId="36" fillId="0" borderId="0"/>
    <xf numFmtId="0" fontId="79" fillId="0" borderId="0">
      <protection locked="0"/>
    </xf>
    <xf numFmtId="0" fontId="79" fillId="0" borderId="0">
      <protection locked="0"/>
    </xf>
    <xf numFmtId="0" fontId="79" fillId="0" borderId="0">
      <protection locked="0"/>
    </xf>
    <xf numFmtId="0" fontId="52" fillId="0" borderId="0">
      <alignment vertical="center"/>
    </xf>
    <xf numFmtId="0" fontId="79" fillId="0" borderId="0">
      <protection locked="0"/>
    </xf>
    <xf numFmtId="0" fontId="0" fillId="0" borderId="0"/>
    <xf numFmtId="0" fontId="79" fillId="0" borderId="0">
      <protection locked="0"/>
    </xf>
    <xf numFmtId="0" fontId="79" fillId="0" borderId="0">
      <protection locked="0"/>
    </xf>
    <xf numFmtId="0" fontId="45" fillId="0" borderId="0">
      <alignment vertical="center"/>
    </xf>
    <xf numFmtId="0" fontId="84" fillId="0" borderId="0"/>
    <xf numFmtId="0" fontId="36" fillId="0" borderId="0"/>
    <xf numFmtId="0" fontId="36" fillId="0" borderId="0">
      <alignment vertical="center"/>
    </xf>
    <xf numFmtId="0" fontId="83" fillId="38" borderId="0" applyNumberFormat="0" applyBorder="0" applyAlignment="0" applyProtection="0">
      <alignment vertical="center"/>
    </xf>
    <xf numFmtId="0" fontId="36" fillId="0" borderId="0">
      <alignment vertical="center"/>
    </xf>
    <xf numFmtId="0" fontId="95" fillId="48" borderId="13" applyNumberFormat="0" applyAlignment="0" applyProtection="0">
      <alignment vertical="center"/>
    </xf>
    <xf numFmtId="0" fontId="5" fillId="0" borderId="0">
      <alignment vertical="center"/>
    </xf>
    <xf numFmtId="0" fontId="52" fillId="0" borderId="0">
      <alignment vertical="center"/>
    </xf>
    <xf numFmtId="0" fontId="36" fillId="0" borderId="0"/>
    <xf numFmtId="0" fontId="80" fillId="43" borderId="0" applyNumberFormat="0" applyBorder="0" applyAlignment="0" applyProtection="0">
      <alignment vertical="center"/>
    </xf>
    <xf numFmtId="0" fontId="36" fillId="0" borderId="0"/>
    <xf numFmtId="0" fontId="80" fillId="43" borderId="0" applyNumberFormat="0" applyBorder="0" applyAlignment="0" applyProtection="0">
      <alignment vertical="center"/>
    </xf>
    <xf numFmtId="0" fontId="36" fillId="0" borderId="0">
      <alignment vertical="center"/>
    </xf>
    <xf numFmtId="0" fontId="36" fillId="0" borderId="0"/>
    <xf numFmtId="0" fontId="36" fillId="0" borderId="0">
      <alignment vertical="center"/>
    </xf>
    <xf numFmtId="0" fontId="83" fillId="38" borderId="0" applyNumberFormat="0" applyBorder="0" applyAlignment="0" applyProtection="0">
      <alignment vertical="center"/>
    </xf>
    <xf numFmtId="0" fontId="95" fillId="48" borderId="13" applyNumberFormat="0" applyAlignment="0" applyProtection="0">
      <alignment vertical="center"/>
    </xf>
    <xf numFmtId="0" fontId="36" fillId="0" borderId="0"/>
    <xf numFmtId="0" fontId="36" fillId="0" borderId="0"/>
    <xf numFmtId="0" fontId="79" fillId="0" borderId="0">
      <protection locked="0"/>
    </xf>
    <xf numFmtId="0" fontId="36" fillId="0" borderId="0" applyProtection="0"/>
    <xf numFmtId="0" fontId="0" fillId="0" borderId="0"/>
    <xf numFmtId="0" fontId="36" fillId="55" borderId="20" applyNumberFormat="0" applyFont="0" applyAlignment="0" applyProtection="0">
      <alignment vertical="center"/>
    </xf>
    <xf numFmtId="0" fontId="97" fillId="0" borderId="0"/>
    <xf numFmtId="0" fontId="79" fillId="0" borderId="0">
      <protection locked="0"/>
    </xf>
    <xf numFmtId="0" fontId="0" fillId="0" borderId="0">
      <alignment vertical="center"/>
    </xf>
    <xf numFmtId="0" fontId="84" fillId="0" borderId="0"/>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4" fillId="0" borderId="0" applyFont="0" applyFill="0" applyBorder="0" applyAlignment="0" applyProtection="0"/>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0" fillId="56" borderId="0" applyNumberFormat="0" applyBorder="0" applyAlignment="0" applyProtection="0">
      <alignment vertical="center"/>
    </xf>
    <xf numFmtId="0" fontId="83" fillId="38" borderId="0" applyNumberFormat="0" applyBorder="0" applyAlignment="0" applyProtection="0">
      <alignment vertical="center"/>
    </xf>
    <xf numFmtId="0" fontId="92" fillId="0" borderId="18" applyNumberFormat="0" applyFill="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98" fillId="0" borderId="0" applyNumberFormat="0" applyFill="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99" fillId="38" borderId="0" applyNumberFormat="0" applyBorder="0" applyAlignment="0" applyProtection="0">
      <alignment vertical="center"/>
    </xf>
    <xf numFmtId="0" fontId="83" fillId="38" borderId="0" applyNumberFormat="0" applyBorder="0" applyAlignment="0" applyProtection="0">
      <alignment vertical="center"/>
    </xf>
    <xf numFmtId="0" fontId="83" fillId="38" borderId="0" applyNumberFormat="0" applyBorder="0" applyAlignment="0" applyProtection="0">
      <alignment vertical="center"/>
    </xf>
    <xf numFmtId="0" fontId="92" fillId="0" borderId="18" applyNumberFormat="0" applyFill="0" applyAlignment="0" applyProtection="0">
      <alignment vertical="center"/>
    </xf>
    <xf numFmtId="0" fontId="92" fillId="0" borderId="18" applyNumberFormat="0" applyFill="0" applyAlignment="0" applyProtection="0">
      <alignment vertical="center"/>
    </xf>
    <xf numFmtId="0" fontId="92" fillId="0" borderId="18" applyNumberFormat="0" applyFill="0" applyAlignment="0" applyProtection="0">
      <alignment vertical="center"/>
    </xf>
    <xf numFmtId="0" fontId="92" fillId="0" borderId="18" applyNumberFormat="0" applyFill="0" applyAlignment="0" applyProtection="0">
      <alignment vertical="center"/>
    </xf>
    <xf numFmtId="0" fontId="93" fillId="54" borderId="19" applyNumberFormat="0" applyAlignment="0" applyProtection="0">
      <alignment vertical="center"/>
    </xf>
    <xf numFmtId="0" fontId="93" fillId="54" borderId="19" applyNumberFormat="0" applyAlignment="0" applyProtection="0">
      <alignment vertical="center"/>
    </xf>
    <xf numFmtId="176" fontId="26" fillId="0" borderId="1">
      <alignment vertical="center"/>
      <protection locked="0"/>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85" fillId="0" borderId="14" applyNumberFormat="0" applyFill="0" applyAlignment="0" applyProtection="0">
      <alignment vertical="center"/>
    </xf>
    <xf numFmtId="0" fontId="101" fillId="0" borderId="0"/>
    <xf numFmtId="0" fontId="84" fillId="0" borderId="0" applyFont="0" applyFill="0" applyBorder="0" applyAlignment="0" applyProtection="0"/>
    <xf numFmtId="0" fontId="80" fillId="49" borderId="0" applyNumberFormat="0" applyBorder="0" applyAlignment="0" applyProtection="0">
      <alignment vertical="center"/>
    </xf>
    <xf numFmtId="0" fontId="80" fillId="49" borderId="0" applyNumberFormat="0" applyBorder="0" applyAlignment="0" applyProtection="0">
      <alignment vertical="center"/>
    </xf>
    <xf numFmtId="0" fontId="80" fillId="50" borderId="0" applyNumberFormat="0" applyBorder="0" applyAlignment="0" applyProtection="0">
      <alignment vertical="center"/>
    </xf>
    <xf numFmtId="0" fontId="80" fillId="50" borderId="0" applyNumberFormat="0" applyBorder="0" applyAlignment="0" applyProtection="0">
      <alignment vertical="center"/>
    </xf>
    <xf numFmtId="0" fontId="80" fillId="50"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43" borderId="0" applyNumberFormat="0" applyBorder="0" applyAlignment="0" applyProtection="0">
      <alignment vertical="center"/>
    </xf>
    <xf numFmtId="0" fontId="80" fillId="40" borderId="0" applyNumberFormat="0" applyBorder="0" applyAlignment="0" applyProtection="0">
      <alignment vertical="center"/>
    </xf>
    <xf numFmtId="0" fontId="80" fillId="40" borderId="0" applyNumberFormat="0" applyBorder="0" applyAlignment="0" applyProtection="0">
      <alignment vertical="center"/>
    </xf>
    <xf numFmtId="0" fontId="80" fillId="45" borderId="0" applyNumberFormat="0" applyBorder="0" applyAlignment="0" applyProtection="0">
      <alignment vertical="center"/>
    </xf>
    <xf numFmtId="0" fontId="80" fillId="45" borderId="0" applyNumberFormat="0" applyBorder="0" applyAlignment="0" applyProtection="0">
      <alignment vertical="center"/>
    </xf>
    <xf numFmtId="0" fontId="80" fillId="45" borderId="0" applyNumberFormat="0" applyBorder="0" applyAlignment="0" applyProtection="0">
      <alignment vertical="center"/>
    </xf>
    <xf numFmtId="0" fontId="95" fillId="48" borderId="13" applyNumberFormat="0" applyAlignment="0" applyProtection="0">
      <alignment vertical="center"/>
    </xf>
    <xf numFmtId="0" fontId="36" fillId="0" borderId="0"/>
    <xf numFmtId="0" fontId="95" fillId="48" borderId="13" applyNumberFormat="0" applyAlignment="0" applyProtection="0">
      <alignment vertical="center"/>
    </xf>
    <xf numFmtId="0" fontId="95" fillId="48" borderId="13" applyNumberFormat="0" applyAlignment="0" applyProtection="0">
      <alignment vertical="center"/>
    </xf>
    <xf numFmtId="1" fontId="26" fillId="0" borderId="1">
      <alignment vertical="center"/>
      <protection locked="0"/>
    </xf>
    <xf numFmtId="1" fontId="26" fillId="0" borderId="1">
      <alignment vertical="center"/>
      <protection locked="0"/>
    </xf>
    <xf numFmtId="0" fontId="102" fillId="0" borderId="0"/>
    <xf numFmtId="176" fontId="26" fillId="0" borderId="1">
      <alignment vertical="center"/>
      <protection locked="0"/>
    </xf>
    <xf numFmtId="0" fontId="84" fillId="0" borderId="0"/>
    <xf numFmtId="0" fontId="36" fillId="55" borderId="20" applyNumberFormat="0" applyFont="0" applyAlignment="0" applyProtection="0">
      <alignment vertical="center"/>
    </xf>
    <xf numFmtId="0" fontId="36" fillId="55" borderId="20" applyNumberFormat="0" applyFont="0" applyAlignment="0" applyProtection="0">
      <alignment vertical="center"/>
    </xf>
    <xf numFmtId="0" fontId="36" fillId="55" borderId="20" applyNumberFormat="0" applyFont="0" applyAlignment="0" applyProtection="0">
      <alignment vertical="center"/>
    </xf>
    <xf numFmtId="0" fontId="36" fillId="55" borderId="20" applyNumberFormat="0" applyFont="0" applyAlignment="0" applyProtection="0">
      <alignment vertical="center"/>
    </xf>
    <xf numFmtId="0" fontId="0" fillId="0" borderId="0"/>
    <xf numFmtId="0" fontId="36" fillId="0" borderId="0"/>
  </cellStyleXfs>
  <cellXfs count="306">
    <xf numFmtId="0" fontId="0" fillId="0" borderId="0" xfId="0"/>
    <xf numFmtId="0" fontId="0" fillId="0" borderId="0" xfId="291" applyFont="1" applyFill="1" applyBorder="1" applyAlignment="1"/>
    <xf numFmtId="0" fontId="1" fillId="0" borderId="0" xfId="291" applyFont="1" applyFill="1" applyBorder="1" applyAlignment="1">
      <alignment horizontal="center" vertical="center" wrapText="1"/>
    </xf>
    <xf numFmtId="0" fontId="2" fillId="0" borderId="0" xfId="291" applyFont="1" applyFill="1" applyBorder="1" applyAlignment="1">
      <alignment horizontal="right" vertical="center" wrapText="1"/>
    </xf>
    <xf numFmtId="0" fontId="3" fillId="0" borderId="1" xfId="291" applyFont="1" applyFill="1" applyBorder="1" applyAlignment="1">
      <alignment horizontal="center" vertical="center" wrapText="1"/>
    </xf>
    <xf numFmtId="0" fontId="4" fillId="0" borderId="1" xfId="291" applyFont="1" applyFill="1" applyBorder="1" applyAlignment="1">
      <alignment horizontal="center" vertical="center" wrapText="1"/>
    </xf>
    <xf numFmtId="4" fontId="4" fillId="0" borderId="1" xfId="291" applyNumberFormat="1" applyFont="1" applyFill="1" applyBorder="1" applyAlignment="1">
      <alignment horizontal="right" vertical="center" wrapText="1"/>
    </xf>
    <xf numFmtId="0" fontId="2" fillId="0" borderId="0" xfId="291" applyFont="1" applyFill="1" applyBorder="1" applyAlignment="1">
      <alignment horizontal="left" vertical="center" wrapText="1"/>
    </xf>
    <xf numFmtId="0" fontId="0" fillId="0" borderId="0" xfId="291" applyFont="1" applyFill="1" applyAlignment="1"/>
    <xf numFmtId="0" fontId="2" fillId="0" borderId="0" xfId="291" applyFont="1" applyFill="1" applyBorder="1" applyAlignment="1">
      <alignment vertical="center" wrapText="1"/>
    </xf>
    <xf numFmtId="4" fontId="4" fillId="0" borderId="1" xfId="291" applyNumberFormat="1" applyFont="1" applyFill="1" applyBorder="1" applyAlignment="1">
      <alignment horizontal="center" vertical="center" wrapText="1"/>
    </xf>
    <xf numFmtId="0" fontId="4" fillId="0" borderId="1" xfId="291" applyFont="1" applyFill="1" applyBorder="1" applyAlignment="1">
      <alignment horizontal="left" vertical="center" wrapText="1"/>
    </xf>
    <xf numFmtId="0" fontId="5" fillId="0" borderId="0" xfId="282" applyFont="1" applyFill="1" applyAlignment="1">
      <alignment vertical="center"/>
    </xf>
    <xf numFmtId="0" fontId="2" fillId="0" borderId="0" xfId="282" applyFont="1" applyFill="1" applyBorder="1" applyAlignment="1">
      <alignment vertical="center" wrapText="1"/>
    </xf>
    <xf numFmtId="0" fontId="2" fillId="0" borderId="0" xfId="282" applyFont="1" applyFill="1" applyBorder="1" applyAlignment="1">
      <alignment horizontal="left" vertical="center" wrapText="1"/>
    </xf>
    <xf numFmtId="0" fontId="1" fillId="0" borderId="0" xfId="282" applyFont="1" applyFill="1" applyBorder="1" applyAlignment="1">
      <alignment horizontal="center" vertical="center" wrapText="1"/>
    </xf>
    <xf numFmtId="0" fontId="2" fillId="0" borderId="0" xfId="282" applyFont="1" applyFill="1" applyBorder="1" applyAlignment="1">
      <alignment horizontal="right" vertical="center" wrapText="1"/>
    </xf>
    <xf numFmtId="0" fontId="3" fillId="0" borderId="1" xfId="282" applyFont="1" applyFill="1" applyBorder="1" applyAlignment="1">
      <alignment horizontal="center" vertical="center" wrapText="1"/>
    </xf>
    <xf numFmtId="0" fontId="4" fillId="0" borderId="1" xfId="282" applyFont="1" applyFill="1" applyBorder="1" applyAlignment="1">
      <alignment vertical="center" wrapText="1"/>
    </xf>
    <xf numFmtId="0" fontId="4" fillId="0" borderId="1" xfId="282" applyFont="1" applyFill="1" applyBorder="1" applyAlignment="1">
      <alignment horizontal="center" vertical="center" wrapText="1"/>
    </xf>
    <xf numFmtId="4" fontId="4" fillId="0" borderId="1" xfId="282" applyNumberFormat="1" applyFont="1" applyFill="1" applyBorder="1" applyAlignment="1">
      <alignment horizontal="right" vertical="center" wrapText="1"/>
    </xf>
    <xf numFmtId="0" fontId="4" fillId="0" borderId="1" xfId="282" applyFont="1" applyFill="1" applyBorder="1" applyAlignment="1">
      <alignment horizontal="left" vertical="center" wrapText="1"/>
    </xf>
    <xf numFmtId="4" fontId="4" fillId="2" borderId="1" xfId="282" applyNumberFormat="1" applyFont="1" applyFill="1" applyBorder="1" applyAlignment="1">
      <alignment horizontal="right" vertical="center" wrapText="1"/>
    </xf>
    <xf numFmtId="0" fontId="6" fillId="0" borderId="1" xfId="277" applyFont="1" applyBorder="1" applyAlignment="1">
      <alignment horizontal="center" vertical="center" wrapText="1"/>
    </xf>
    <xf numFmtId="0" fontId="7" fillId="0" borderId="1" xfId="277" applyFont="1" applyFill="1" applyBorder="1" applyAlignment="1">
      <alignment vertical="center" wrapText="1"/>
    </xf>
    <xf numFmtId="177" fontId="7" fillId="0" borderId="1" xfId="277" applyNumberFormat="1" applyFont="1" applyFill="1" applyBorder="1" applyAlignment="1">
      <alignment vertical="center" wrapText="1"/>
    </xf>
    <xf numFmtId="0" fontId="7" fillId="0" borderId="1" xfId="277" applyFont="1" applyBorder="1" applyAlignment="1">
      <alignment vertical="center" wrapText="1"/>
    </xf>
    <xf numFmtId="177" fontId="7" fillId="0" borderId="1" xfId="277" applyNumberFormat="1" applyFont="1" applyBorder="1" applyAlignment="1">
      <alignment vertical="center" wrapText="1"/>
    </xf>
    <xf numFmtId="0" fontId="8" fillId="0" borderId="1" xfId="0" applyFont="1" applyBorder="1" applyAlignment="1">
      <alignment horizontal="right" vertical="center" wrapText="1"/>
    </xf>
    <xf numFmtId="0" fontId="8" fillId="0" borderId="1" xfId="0" applyFont="1" applyBorder="1" applyAlignment="1">
      <alignment horizontal="justify" wrapText="1"/>
    </xf>
    <xf numFmtId="0" fontId="3" fillId="0" borderId="1" xfId="282" applyFont="1" applyFill="1" applyBorder="1" applyAlignment="1">
      <alignment vertical="center" wrapText="1"/>
    </xf>
    <xf numFmtId="4" fontId="4" fillId="0" borderId="1" xfId="282" applyNumberFormat="1" applyFont="1" applyFill="1" applyBorder="1" applyAlignment="1">
      <alignment vertical="center" wrapText="1"/>
    </xf>
    <xf numFmtId="0" fontId="9" fillId="0" borderId="0" xfId="54" applyFont="1" applyFill="1" applyAlignment="1">
      <alignment vertical="top"/>
      <protection locked="0"/>
    </xf>
    <xf numFmtId="0" fontId="9" fillId="0" borderId="0" xfId="54" applyFont="1" applyFill="1" applyAlignment="1">
      <alignment horizontal="left" vertical="top" indent="1"/>
      <protection locked="0"/>
    </xf>
    <xf numFmtId="0" fontId="9" fillId="0" borderId="0" xfId="54" applyFont="1" applyFill="1" applyAlignment="1">
      <alignment horizontal="left" vertical="top" indent="2"/>
      <protection locked="0"/>
    </xf>
    <xf numFmtId="49" fontId="9" fillId="0" borderId="0" xfId="54" applyNumberFormat="1" applyFont="1" applyFill="1" applyAlignment="1">
      <alignment horizontal="left" vertical="top"/>
      <protection locked="0"/>
    </xf>
    <xf numFmtId="178" fontId="9" fillId="0" borderId="0" xfId="54" applyNumberFormat="1" applyFont="1" applyFill="1" applyAlignment="1">
      <alignment vertical="top"/>
      <protection locked="0"/>
    </xf>
    <xf numFmtId="0" fontId="10" fillId="0" borderId="0" xfId="54" applyFont="1" applyFill="1" applyAlignment="1">
      <alignment vertical="top"/>
      <protection locked="0"/>
    </xf>
    <xf numFmtId="49" fontId="10" fillId="0" borderId="0" xfId="99" applyNumberFormat="1" applyFont="1" applyFill="1"/>
    <xf numFmtId="2" fontId="10" fillId="0" borderId="0" xfId="99" applyNumberFormat="1" applyFont="1" applyFill="1"/>
    <xf numFmtId="178" fontId="10" fillId="0" borderId="0" xfId="54" applyNumberFormat="1" applyFont="1" applyFill="1" applyAlignment="1">
      <alignment vertical="top"/>
      <protection locked="0"/>
    </xf>
    <xf numFmtId="0" fontId="9" fillId="0" borderId="0" xfId="159" applyFont="1" applyBorder="1" applyAlignment="1">
      <alignment horizontal="left" vertical="center"/>
    </xf>
    <xf numFmtId="0" fontId="11" fillId="0" borderId="0" xfId="54" applyFont="1" applyFill="1" applyAlignment="1">
      <alignment horizontal="center" vertical="top"/>
      <protection locked="0"/>
    </xf>
    <xf numFmtId="0" fontId="12" fillId="0" borderId="0" xfId="54" applyFont="1" applyFill="1" applyAlignment="1">
      <alignment horizontal="center" vertical="top"/>
      <protection locked="0"/>
    </xf>
    <xf numFmtId="178" fontId="12" fillId="0" borderId="0" xfId="54" applyNumberFormat="1" applyFont="1" applyFill="1" applyAlignment="1">
      <alignment horizontal="center" vertical="top"/>
      <protection locked="0"/>
    </xf>
    <xf numFmtId="178" fontId="9" fillId="0" borderId="0" xfId="54" applyNumberFormat="1" applyFont="1" applyFill="1" applyAlignment="1">
      <alignment horizontal="right" vertical="top"/>
      <protection locked="0"/>
    </xf>
    <xf numFmtId="179" fontId="13" fillId="0" borderId="1" xfId="188" applyNumberFormat="1" applyFont="1" applyFill="1" applyBorder="1" applyAlignment="1">
      <alignment horizontal="center" vertical="center"/>
    </xf>
    <xf numFmtId="1" fontId="13" fillId="0" borderId="1" xfId="64" applyNumberFormat="1" applyFont="1" applyBorder="1" applyAlignment="1" applyProtection="1">
      <alignment horizontal="center" vertical="center" wrapText="1"/>
      <protection locked="0"/>
    </xf>
    <xf numFmtId="0" fontId="9" fillId="0" borderId="0" xfId="99" applyFont="1" applyFill="1" applyAlignment="1">
      <alignment vertical="center" wrapText="1"/>
    </xf>
    <xf numFmtId="49" fontId="14" fillId="0" borderId="1" xfId="371" applyNumberFormat="1" applyFont="1" applyBorder="1" applyAlignment="1">
      <alignment horizontal="left" vertical="center" indent="1"/>
    </xf>
    <xf numFmtId="179" fontId="15" fillId="0" borderId="1" xfId="284" applyNumberFormat="1" applyFont="1" applyFill="1" applyBorder="1" applyAlignment="1">
      <alignment horizontal="right" vertical="center"/>
    </xf>
    <xf numFmtId="179" fontId="9" fillId="0" borderId="0" xfId="54" applyNumberFormat="1" applyFont="1" applyFill="1" applyAlignment="1">
      <alignment vertical="top"/>
      <protection locked="0"/>
    </xf>
    <xf numFmtId="180" fontId="9" fillId="0" borderId="0" xfId="54" applyNumberFormat="1" applyFont="1" applyFill="1" applyAlignment="1">
      <alignment vertical="top"/>
      <protection locked="0"/>
    </xf>
    <xf numFmtId="49" fontId="9" fillId="0" borderId="0" xfId="99" applyNumberFormat="1" applyFont="1" applyFill="1"/>
    <xf numFmtId="0" fontId="16" fillId="0" borderId="1" xfId="0" applyFont="1" applyBorder="1" applyAlignment="1">
      <alignment horizontal="left" vertical="center" wrapText="1" indent="2"/>
    </xf>
    <xf numFmtId="179" fontId="16" fillId="0" borderId="1" xfId="0" applyNumberFormat="1" applyFont="1" applyBorder="1" applyAlignment="1">
      <alignment horizontal="right" vertical="center" wrapText="1"/>
    </xf>
    <xf numFmtId="179" fontId="9" fillId="0" borderId="0" xfId="54" applyNumberFormat="1" applyFont="1" applyFill="1" applyAlignment="1">
      <alignment horizontal="left" vertical="top" indent="1"/>
      <protection locked="0"/>
    </xf>
    <xf numFmtId="49" fontId="9" fillId="0" borderId="0" xfId="99" applyNumberFormat="1" applyFont="1" applyFill="1" applyAlignment="1">
      <alignment horizontal="left" indent="1"/>
    </xf>
    <xf numFmtId="179" fontId="9" fillId="0" borderId="0" xfId="54" applyNumberFormat="1" applyFont="1" applyFill="1" applyAlignment="1">
      <alignment horizontal="left" vertical="top" indent="2"/>
      <protection locked="0"/>
    </xf>
    <xf numFmtId="49" fontId="9" fillId="0" borderId="0" xfId="99" applyNumberFormat="1" applyFont="1" applyFill="1" applyAlignment="1">
      <alignment horizontal="left" indent="2"/>
    </xf>
    <xf numFmtId="181" fontId="9" fillId="0" borderId="0" xfId="54" applyNumberFormat="1" applyFont="1" applyFill="1" applyAlignment="1">
      <alignment vertical="top"/>
      <protection locked="0"/>
    </xf>
    <xf numFmtId="49" fontId="13" fillId="0" borderId="1" xfId="284" applyNumberFormat="1" applyFont="1" applyFill="1" applyBorder="1" applyAlignment="1">
      <alignment horizontal="center" vertical="center"/>
    </xf>
    <xf numFmtId="0" fontId="15" fillId="0" borderId="1" xfId="284" applyNumberFormat="1" applyFont="1" applyFill="1" applyBorder="1" applyAlignment="1">
      <alignment horizontal="right" vertical="center"/>
    </xf>
    <xf numFmtId="0" fontId="9" fillId="0" borderId="0" xfId="99" applyFont="1" applyFill="1" applyAlignment="1">
      <alignment horizontal="center" vertical="center" wrapText="1"/>
    </xf>
    <xf numFmtId="2" fontId="9" fillId="0" borderId="0" xfId="99" applyNumberFormat="1" applyFont="1" applyFill="1"/>
    <xf numFmtId="2" fontId="9" fillId="0" borderId="0" xfId="99" applyNumberFormat="1" applyFont="1" applyFill="1" applyAlignment="1">
      <alignment horizontal="left" indent="1"/>
    </xf>
    <xf numFmtId="178" fontId="9" fillId="0" borderId="0" xfId="54" applyNumberFormat="1" applyFont="1" applyFill="1" applyAlignment="1">
      <alignment horizontal="left" vertical="top" indent="1"/>
      <protection locked="0"/>
    </xf>
    <xf numFmtId="2" fontId="9" fillId="0" borderId="0" xfId="99" applyNumberFormat="1" applyFont="1" applyFill="1" applyAlignment="1">
      <alignment horizontal="left" indent="2"/>
    </xf>
    <xf numFmtId="178" fontId="9" fillId="0" borderId="0" xfId="54" applyNumberFormat="1" applyFont="1" applyFill="1" applyAlignment="1">
      <alignment horizontal="left" vertical="top" indent="2"/>
      <protection locked="0"/>
    </xf>
    <xf numFmtId="49" fontId="9" fillId="0" borderId="0" xfId="99" applyNumberFormat="1" applyFont="1" applyFill="1" applyAlignment="1" applyProtection="1">
      <alignment vertical="center"/>
      <protection locked="0"/>
    </xf>
    <xf numFmtId="2" fontId="9" fillId="0" borderId="0" xfId="99" applyNumberFormat="1" applyFont="1" applyFill="1" applyAlignment="1" applyProtection="1">
      <alignment vertical="center"/>
      <protection locked="0"/>
    </xf>
    <xf numFmtId="49" fontId="9" fillId="0" borderId="0" xfId="99" applyNumberFormat="1" applyFont="1" applyFill="1" applyAlignment="1" applyProtection="1">
      <alignment horizontal="left" vertical="center" indent="1"/>
      <protection locked="0"/>
    </xf>
    <xf numFmtId="2" fontId="9" fillId="0" borderId="0" xfId="99" applyNumberFormat="1" applyFont="1" applyFill="1" applyAlignment="1" applyProtection="1">
      <alignment horizontal="left" vertical="center" indent="1"/>
      <protection locked="0"/>
    </xf>
    <xf numFmtId="49" fontId="9" fillId="0" borderId="0" xfId="99" applyNumberFormat="1" applyFont="1" applyFill="1" applyAlignment="1" applyProtection="1">
      <alignment horizontal="left" vertical="center" indent="2"/>
      <protection locked="0"/>
    </xf>
    <xf numFmtId="2" fontId="9" fillId="0" borderId="0" xfId="99" applyNumberFormat="1" applyFont="1" applyFill="1" applyAlignment="1" applyProtection="1">
      <alignment horizontal="left" vertical="center" indent="2"/>
      <protection locked="0"/>
    </xf>
    <xf numFmtId="179" fontId="10" fillId="0" borderId="0" xfId="54" applyNumberFormat="1" applyFont="1" applyFill="1" applyAlignment="1">
      <alignment vertical="top"/>
      <protection locked="0"/>
    </xf>
    <xf numFmtId="0" fontId="9" fillId="0" borderId="0" xfId="99" applyFont="1" applyFill="1" applyAlignment="1">
      <alignment vertical="center"/>
    </xf>
    <xf numFmtId="0" fontId="17" fillId="0" borderId="0" xfId="99" applyFont="1" applyFill="1" applyAlignment="1">
      <alignment vertical="center"/>
    </xf>
    <xf numFmtId="49" fontId="17" fillId="0" borderId="0" xfId="99" applyNumberFormat="1" applyFont="1" applyFill="1" applyAlignment="1">
      <alignment horizontal="left" vertical="center" indent="1"/>
    </xf>
    <xf numFmtId="0" fontId="9" fillId="0" borderId="0" xfId="99" applyFont="1" applyFill="1" applyAlignment="1">
      <alignment horizontal="left" vertical="center" indent="2"/>
    </xf>
    <xf numFmtId="49" fontId="18" fillId="0" borderId="0" xfId="99" applyNumberFormat="1" applyFont="1" applyFill="1" applyAlignment="1">
      <alignment vertical="center"/>
    </xf>
    <xf numFmtId="0" fontId="18" fillId="0" borderId="0" xfId="99" applyFont="1" applyFill="1" applyAlignment="1">
      <alignment vertical="center"/>
    </xf>
    <xf numFmtId="178" fontId="18" fillId="0" borderId="0" xfId="99" applyNumberFormat="1" applyFont="1" applyFill="1" applyAlignment="1">
      <alignment vertical="center"/>
    </xf>
    <xf numFmtId="49" fontId="9" fillId="0" borderId="0" xfId="99" applyNumberFormat="1" applyFont="1" applyFill="1" applyAlignment="1">
      <alignment vertical="center"/>
    </xf>
    <xf numFmtId="0" fontId="11" fillId="0" borderId="0" xfId="99" applyFont="1" applyFill="1" applyAlignment="1">
      <alignment horizontal="center" vertical="center"/>
    </xf>
    <xf numFmtId="0" fontId="12" fillId="0" borderId="0" xfId="99" applyFont="1" applyFill="1" applyAlignment="1">
      <alignment horizontal="center" vertical="center"/>
    </xf>
    <xf numFmtId="178" fontId="9" fillId="0" borderId="0" xfId="99" applyNumberFormat="1" applyFont="1" applyFill="1" applyAlignment="1">
      <alignment horizontal="right" vertical="center"/>
    </xf>
    <xf numFmtId="179" fontId="19" fillId="0" borderId="1" xfId="188" applyNumberFormat="1" applyFont="1" applyFill="1" applyBorder="1" applyAlignment="1">
      <alignment horizontal="center" vertical="center"/>
    </xf>
    <xf numFmtId="1" fontId="19" fillId="0" borderId="1" xfId="64" applyNumberFormat="1" applyFont="1" applyBorder="1" applyAlignment="1" applyProtection="1">
      <alignment horizontal="center" vertical="center" wrapText="1"/>
      <protection locked="0"/>
    </xf>
    <xf numFmtId="49" fontId="19" fillId="0" borderId="1" xfId="371" applyNumberFormat="1" applyFont="1" applyBorder="1" applyAlignment="1">
      <alignment horizontal="left" vertical="center" indent="1"/>
    </xf>
    <xf numFmtId="179" fontId="20" fillId="0" borderId="1" xfId="284" applyNumberFormat="1" applyFont="1" applyFill="1" applyBorder="1" applyAlignment="1">
      <alignment horizontal="right" vertical="center"/>
    </xf>
    <xf numFmtId="0" fontId="21" fillId="0" borderId="1" xfId="0" applyFont="1" applyBorder="1" applyAlignment="1">
      <alignment horizontal="left" vertical="center" wrapText="1" indent="2"/>
    </xf>
    <xf numFmtId="179" fontId="21" fillId="0" borderId="1" xfId="0" applyNumberFormat="1" applyFont="1" applyBorder="1" applyAlignment="1">
      <alignment horizontal="right" vertical="center" wrapText="1"/>
    </xf>
    <xf numFmtId="178" fontId="9" fillId="0" borderId="0" xfId="99" applyNumberFormat="1" applyFont="1" applyFill="1" applyAlignment="1">
      <alignment horizontal="left" vertical="center" indent="2"/>
    </xf>
    <xf numFmtId="178" fontId="9" fillId="0" borderId="0" xfId="99" applyNumberFormat="1" applyFont="1" applyFill="1" applyAlignment="1">
      <alignment vertical="center"/>
    </xf>
    <xf numFmtId="49" fontId="19" fillId="0" borderId="1" xfId="284" applyNumberFormat="1" applyFont="1" applyFill="1" applyBorder="1" applyAlignment="1">
      <alignment horizontal="center" vertical="center"/>
    </xf>
    <xf numFmtId="0" fontId="22" fillId="0" borderId="1" xfId="284" applyNumberFormat="1" applyFont="1" applyFill="1" applyBorder="1" applyAlignment="1">
      <alignment vertical="center"/>
    </xf>
    <xf numFmtId="0" fontId="9" fillId="0" borderId="0" xfId="304" applyFont="1" applyAlignment="1">
      <alignment wrapText="1"/>
    </xf>
    <xf numFmtId="0" fontId="23" fillId="0" borderId="0" xfId="304" applyFont="1" applyAlignment="1">
      <alignment horizontal="center" vertical="center" wrapText="1"/>
    </xf>
    <xf numFmtId="0" fontId="17" fillId="0" borderId="0" xfId="304" applyFont="1" applyAlignment="1">
      <alignment horizontal="center" vertical="center" wrapText="1"/>
    </xf>
    <xf numFmtId="0" fontId="17" fillId="0" borderId="0" xfId="304" applyFont="1" applyAlignment="1">
      <alignment wrapText="1"/>
    </xf>
    <xf numFmtId="0" fontId="18" fillId="0" borderId="0" xfId="304" applyFont="1" applyAlignment="1">
      <alignment wrapText="1"/>
    </xf>
    <xf numFmtId="0" fontId="9" fillId="0" borderId="0" xfId="159" applyFont="1" applyBorder="1" applyAlignment="1">
      <alignment horizontal="left" vertical="center" wrapText="1"/>
    </xf>
    <xf numFmtId="0" fontId="24" fillId="0" borderId="0" xfId="159" applyFont="1" applyBorder="1" applyAlignment="1">
      <alignment horizontal="left" vertical="center" wrapText="1"/>
    </xf>
    <xf numFmtId="49" fontId="11" fillId="0" borderId="0" xfId="304" applyNumberFormat="1" applyFont="1" applyAlignment="1">
      <alignment horizontal="centerContinuous" vertical="center" wrapText="1"/>
    </xf>
    <xf numFmtId="49" fontId="12" fillId="0" borderId="0" xfId="304" applyNumberFormat="1" applyFont="1" applyAlignment="1">
      <alignment horizontal="centerContinuous" vertical="center" wrapText="1"/>
    </xf>
    <xf numFmtId="0" fontId="17" fillId="0" borderId="0" xfId="304" applyFont="1" applyAlignment="1">
      <alignment horizontal="center" wrapText="1"/>
    </xf>
    <xf numFmtId="178" fontId="25" fillId="0" borderId="0" xfId="54" applyNumberFormat="1" applyFont="1" applyFill="1" applyAlignment="1">
      <alignment horizontal="right" vertical="top"/>
      <protection locked="0"/>
    </xf>
    <xf numFmtId="0" fontId="23" fillId="0" borderId="1" xfId="304" applyFont="1" applyBorder="1" applyAlignment="1">
      <alignment horizontal="center" vertical="center" wrapText="1"/>
    </xf>
    <xf numFmtId="1" fontId="23" fillId="0" borderId="1" xfId="304" applyNumberFormat="1" applyFont="1" applyBorder="1" applyAlignment="1" applyProtection="1">
      <alignment horizontal="center" vertical="center" wrapText="1"/>
      <protection locked="0"/>
    </xf>
    <xf numFmtId="0" fontId="23" fillId="0" borderId="0" xfId="304" applyFont="1" applyBorder="1" applyAlignment="1">
      <alignment horizontal="center" vertical="center" wrapText="1"/>
    </xf>
    <xf numFmtId="179" fontId="9" fillId="0" borderId="1" xfId="304" applyNumberFormat="1" applyFont="1" applyFill="1" applyBorder="1" applyAlignment="1">
      <alignment horizontal="right" vertical="center" wrapText="1"/>
    </xf>
    <xf numFmtId="0" fontId="17" fillId="0" borderId="0" xfId="304" applyFont="1" applyBorder="1" applyAlignment="1">
      <alignment horizontal="center" vertical="center" wrapText="1"/>
    </xf>
    <xf numFmtId="0" fontId="9" fillId="0" borderId="0" xfId="304" applyFont="1" applyBorder="1" applyAlignment="1">
      <alignment wrapText="1"/>
    </xf>
    <xf numFmtId="0" fontId="17" fillId="0" borderId="1" xfId="304" applyFont="1" applyBorder="1" applyAlignment="1">
      <alignment horizontal="center" vertical="center" wrapText="1"/>
    </xf>
    <xf numFmtId="179" fontId="9" fillId="0" borderId="1" xfId="304" applyNumberFormat="1" applyFont="1" applyBorder="1" applyAlignment="1">
      <alignment horizontal="right" vertical="center" wrapText="1"/>
    </xf>
    <xf numFmtId="0" fontId="17" fillId="0" borderId="0" xfId="304" applyFont="1" applyBorder="1" applyAlignment="1">
      <alignment wrapText="1"/>
    </xf>
    <xf numFmtId="49" fontId="26" fillId="0" borderId="0" xfId="54" applyNumberFormat="1" applyFont="1" applyFill="1" applyAlignment="1">
      <alignment horizontal="left" vertical="top"/>
      <protection locked="0"/>
    </xf>
    <xf numFmtId="0" fontId="27" fillId="0" borderId="0" xfId="54" applyFont="1" applyFill="1" applyAlignment="1">
      <alignment vertical="top"/>
      <protection locked="0"/>
    </xf>
    <xf numFmtId="0" fontId="11" fillId="0" borderId="0" xfId="54" applyFont="1" applyFill="1" applyAlignment="1">
      <alignment horizontal="center" vertical="center" wrapText="1"/>
      <protection locked="0"/>
    </xf>
    <xf numFmtId="0" fontId="12" fillId="0" borderId="0" xfId="54" applyFont="1" applyFill="1" applyAlignment="1">
      <alignment horizontal="center" vertical="center"/>
      <protection locked="0"/>
    </xf>
    <xf numFmtId="49" fontId="23" fillId="0" borderId="1" xfId="54" applyNumberFormat="1" applyFont="1" applyFill="1" applyBorder="1" applyAlignment="1">
      <alignment horizontal="center" vertical="center"/>
      <protection locked="0"/>
    </xf>
    <xf numFmtId="0" fontId="17" fillId="0" borderId="0" xfId="54" applyFont="1" applyFill="1" applyAlignment="1">
      <alignment vertical="top"/>
      <protection locked="0"/>
    </xf>
    <xf numFmtId="0" fontId="27" fillId="0" borderId="0" xfId="99" applyFont="1" applyFill="1" applyAlignment="1">
      <alignment vertical="center" wrapText="1"/>
    </xf>
    <xf numFmtId="49" fontId="9" fillId="0" borderId="1" xfId="54" applyNumberFormat="1" applyFont="1" applyFill="1" applyBorder="1" applyAlignment="1">
      <alignment horizontal="center" vertical="center"/>
      <protection locked="0"/>
    </xf>
    <xf numFmtId="49" fontId="9" fillId="0" borderId="1" xfId="54" applyNumberFormat="1" applyFont="1" applyFill="1" applyBorder="1" applyAlignment="1">
      <alignment horizontal="left" vertical="center"/>
      <protection locked="0"/>
    </xf>
    <xf numFmtId="180" fontId="10" fillId="0" borderId="0" xfId="54" applyNumberFormat="1" applyFont="1" applyFill="1" applyAlignment="1">
      <alignment vertical="top"/>
      <protection locked="0"/>
    </xf>
    <xf numFmtId="49" fontId="9" fillId="0" borderId="1" xfId="54" applyNumberFormat="1" applyFont="1" applyFill="1" applyBorder="1" applyAlignment="1">
      <alignment horizontal="left" vertical="center" indent="1"/>
      <protection locked="0"/>
    </xf>
    <xf numFmtId="49" fontId="17" fillId="0" borderId="1" xfId="54" applyNumberFormat="1" applyFont="1" applyFill="1" applyBorder="1" applyAlignment="1">
      <alignment horizontal="center" vertical="center"/>
      <protection locked="0"/>
    </xf>
    <xf numFmtId="0" fontId="10" fillId="0" borderId="0" xfId="99" applyFont="1" applyFill="1" applyAlignment="1">
      <alignment vertical="center" wrapText="1"/>
    </xf>
    <xf numFmtId="178" fontId="27" fillId="0" borderId="0" xfId="54" applyNumberFormat="1" applyFont="1" applyFill="1" applyAlignment="1">
      <alignment vertical="top"/>
      <protection locked="0"/>
    </xf>
    <xf numFmtId="0" fontId="27" fillId="0" borderId="0" xfId="99" applyFont="1" applyFill="1" applyAlignment="1">
      <alignment horizontal="center" vertical="center" wrapText="1"/>
    </xf>
    <xf numFmtId="0" fontId="10" fillId="0" borderId="0" xfId="99" applyFont="1" applyFill="1" applyAlignment="1">
      <alignment horizontal="center" vertical="center" wrapText="1"/>
    </xf>
    <xf numFmtId="49" fontId="10" fillId="0" borderId="0" xfId="99" applyNumberFormat="1" applyFont="1" applyFill="1" applyAlignment="1" applyProtection="1">
      <alignment vertical="center"/>
      <protection locked="0"/>
    </xf>
    <xf numFmtId="2" fontId="10" fillId="0" borderId="0" xfId="99" applyNumberFormat="1" applyFont="1" applyFill="1" applyAlignment="1" applyProtection="1">
      <alignment vertical="center"/>
      <protection locked="0"/>
    </xf>
    <xf numFmtId="179" fontId="9" fillId="0" borderId="1" xfId="54" applyNumberFormat="1" applyFont="1" applyFill="1" applyBorder="1" applyAlignment="1">
      <alignment vertical="center"/>
      <protection locked="0"/>
    </xf>
    <xf numFmtId="49" fontId="10" fillId="0" borderId="0" xfId="54" applyNumberFormat="1" applyFont="1" applyFill="1" applyAlignment="1">
      <alignment horizontal="left" vertical="top" indent="1"/>
      <protection locked="0"/>
    </xf>
    <xf numFmtId="49" fontId="10" fillId="0" borderId="0" xfId="54" applyNumberFormat="1" applyFont="1" applyFill="1" applyAlignment="1">
      <alignment horizontal="left" vertical="top" indent="2"/>
      <protection locked="0"/>
    </xf>
    <xf numFmtId="0" fontId="17" fillId="0" borderId="1" xfId="54" applyFont="1" applyFill="1" applyBorder="1" applyAlignment="1">
      <alignment horizontal="center" vertical="center"/>
      <protection locked="0"/>
    </xf>
    <xf numFmtId="178" fontId="17" fillId="0" borderId="1" xfId="54" applyNumberFormat="1" applyFont="1" applyFill="1" applyBorder="1" applyAlignment="1">
      <alignment horizontal="center" vertical="center"/>
      <protection locked="0"/>
    </xf>
    <xf numFmtId="49" fontId="17" fillId="0" borderId="1" xfId="54" applyNumberFormat="1" applyFont="1" applyFill="1" applyBorder="1" applyAlignment="1">
      <alignment horizontal="left" vertical="center"/>
      <protection locked="0"/>
    </xf>
    <xf numFmtId="0" fontId="17" fillId="0" borderId="1" xfId="54" applyFont="1" applyFill="1" applyBorder="1" applyAlignment="1">
      <alignment horizontal="left" vertical="center"/>
      <protection locked="0"/>
    </xf>
    <xf numFmtId="178" fontId="9" fillId="0" borderId="1" xfId="54" applyNumberFormat="1" applyFont="1" applyFill="1" applyBorder="1" applyAlignment="1">
      <alignment vertical="center"/>
      <protection locked="0"/>
    </xf>
    <xf numFmtId="49" fontId="17" fillId="0" borderId="1" xfId="54" applyNumberFormat="1" applyFont="1" applyFill="1" applyBorder="1" applyAlignment="1">
      <alignment horizontal="left" vertical="center" indent="1"/>
      <protection locked="0"/>
    </xf>
    <xf numFmtId="49" fontId="28" fillId="0" borderId="1" xfId="54" applyNumberFormat="1" applyFont="1" applyFill="1" applyBorder="1" applyAlignment="1">
      <alignment horizontal="left" vertical="center" wrapText="1" indent="1"/>
      <protection locked="0"/>
    </xf>
    <xf numFmtId="49" fontId="9" fillId="0" borderId="0" xfId="54" applyNumberFormat="1" applyFont="1" applyFill="1" applyAlignment="1">
      <alignment horizontal="left" vertical="top" indent="1"/>
      <protection locked="0"/>
    </xf>
    <xf numFmtId="49" fontId="10" fillId="0" borderId="0" xfId="99" applyNumberFormat="1" applyFont="1" applyFill="1" applyAlignment="1">
      <alignment horizontal="left" indent="1"/>
    </xf>
    <xf numFmtId="49" fontId="9" fillId="0" borderId="1" xfId="54" applyNumberFormat="1" applyFont="1" applyFill="1" applyBorder="1" applyAlignment="1">
      <alignment horizontal="left" vertical="center" indent="2"/>
      <protection locked="0"/>
    </xf>
    <xf numFmtId="49" fontId="9" fillId="0" borderId="0" xfId="54" applyNumberFormat="1" applyFont="1" applyFill="1" applyAlignment="1">
      <alignment horizontal="left" vertical="top" indent="2"/>
      <protection locked="0"/>
    </xf>
    <xf numFmtId="49" fontId="10" fillId="0" borderId="0" xfId="99" applyNumberFormat="1" applyFont="1" applyFill="1" applyAlignment="1">
      <alignment horizontal="left" indent="2"/>
    </xf>
    <xf numFmtId="0" fontId="9" fillId="0" borderId="1" xfId="54" applyFont="1" applyFill="1" applyBorder="1" applyAlignment="1">
      <alignment horizontal="left" vertical="center" indent="2"/>
      <protection locked="0"/>
    </xf>
    <xf numFmtId="181" fontId="10" fillId="0" borderId="0" xfId="54" applyNumberFormat="1" applyFont="1" applyFill="1" applyAlignment="1">
      <alignment vertical="top"/>
      <protection locked="0"/>
    </xf>
    <xf numFmtId="0" fontId="17" fillId="0" borderId="2" xfId="54" applyFont="1" applyFill="1" applyBorder="1" applyAlignment="1">
      <alignment horizontal="center" vertical="center"/>
      <protection locked="0"/>
    </xf>
    <xf numFmtId="0" fontId="17" fillId="0" borderId="3" xfId="54" applyFont="1" applyFill="1" applyBorder="1" applyAlignment="1">
      <alignment horizontal="center" vertical="center"/>
      <protection locked="0"/>
    </xf>
    <xf numFmtId="178" fontId="17" fillId="0" borderId="1" xfId="54" applyNumberFormat="1" applyFont="1" applyFill="1" applyBorder="1" applyAlignment="1">
      <alignment vertical="center"/>
      <protection locked="0"/>
    </xf>
    <xf numFmtId="49" fontId="10" fillId="0" borderId="0" xfId="99" applyNumberFormat="1" applyFont="1" applyFill="1" applyAlignment="1" applyProtection="1">
      <alignment horizontal="left" vertical="center" indent="1"/>
      <protection locked="0"/>
    </xf>
    <xf numFmtId="49" fontId="10" fillId="0" borderId="0" xfId="99" applyNumberFormat="1" applyFont="1" applyFill="1" applyAlignment="1" applyProtection="1">
      <alignment horizontal="left" vertical="center" indent="2"/>
      <protection locked="0"/>
    </xf>
    <xf numFmtId="179" fontId="17" fillId="0" borderId="1" xfId="54" applyNumberFormat="1" applyFont="1" applyFill="1" applyBorder="1" applyAlignment="1">
      <alignment vertical="center"/>
      <protection locked="0"/>
    </xf>
    <xf numFmtId="178" fontId="9" fillId="0" borderId="0" xfId="54" applyNumberFormat="1" applyFont="1" applyFill="1" applyAlignment="1">
      <alignment horizontal="right" vertical="center"/>
      <protection locked="0"/>
    </xf>
    <xf numFmtId="49" fontId="28" fillId="0" borderId="1" xfId="54" applyNumberFormat="1" applyFont="1" applyFill="1" applyBorder="1" applyAlignment="1">
      <alignment horizontal="left" vertical="center"/>
      <protection locked="0"/>
    </xf>
    <xf numFmtId="49" fontId="9" fillId="0" borderId="0" xfId="99" applyNumberFormat="1" applyFont="1" applyFill="1" applyAlignment="1">
      <alignment horizontal="left"/>
    </xf>
    <xf numFmtId="49" fontId="29" fillId="0" borderId="1" xfId="54" applyNumberFormat="1" applyFont="1" applyFill="1" applyBorder="1" applyAlignment="1">
      <alignment horizontal="left" vertical="center" indent="1"/>
      <protection locked="0"/>
    </xf>
    <xf numFmtId="0" fontId="28" fillId="0" borderId="2" xfId="54" applyFont="1" applyFill="1" applyBorder="1" applyAlignment="1">
      <alignment horizontal="center" vertical="center"/>
      <protection locked="0"/>
    </xf>
    <xf numFmtId="49" fontId="9" fillId="0" borderId="0" xfId="99" applyNumberFormat="1" applyFont="1" applyFill="1" applyAlignment="1" applyProtection="1">
      <alignment horizontal="left" vertical="center"/>
      <protection locked="0"/>
    </xf>
    <xf numFmtId="0" fontId="23" fillId="0" borderId="0" xfId="99" applyFont="1" applyFill="1" applyAlignment="1">
      <alignment vertical="center"/>
    </xf>
    <xf numFmtId="49" fontId="9" fillId="0" borderId="0" xfId="99" applyNumberFormat="1" applyFont="1" applyFill="1" applyAlignment="1">
      <alignment horizontal="left" vertical="center" indent="1"/>
    </xf>
    <xf numFmtId="0" fontId="23" fillId="0" borderId="1" xfId="99" applyFont="1" applyFill="1" applyBorder="1" applyAlignment="1">
      <alignment horizontal="center" vertical="center"/>
    </xf>
    <xf numFmtId="178" fontId="23" fillId="0" borderId="1" xfId="99" applyNumberFormat="1" applyFont="1" applyFill="1" applyBorder="1" applyAlignment="1">
      <alignment horizontal="center" vertical="center"/>
    </xf>
    <xf numFmtId="49" fontId="29" fillId="0" borderId="1" xfId="99" applyNumberFormat="1" applyFont="1" applyFill="1" applyBorder="1" applyAlignment="1">
      <alignment horizontal="left" vertical="center"/>
    </xf>
    <xf numFmtId="49" fontId="9" fillId="0" borderId="1" xfId="99" applyNumberFormat="1" applyFont="1" applyFill="1" applyBorder="1" applyAlignment="1">
      <alignment horizontal="left" vertical="center" indent="1"/>
    </xf>
    <xf numFmtId="49" fontId="29" fillId="0" borderId="1" xfId="99" applyNumberFormat="1" applyFont="1" applyFill="1" applyBorder="1" applyAlignment="1">
      <alignment horizontal="left" vertical="center" indent="1"/>
    </xf>
    <xf numFmtId="0" fontId="17" fillId="0" borderId="1" xfId="99" applyFont="1" applyFill="1" applyBorder="1" applyAlignment="1">
      <alignment horizontal="center" vertical="center"/>
    </xf>
    <xf numFmtId="178" fontId="17" fillId="0" borderId="1" xfId="99" applyNumberFormat="1" applyFont="1" applyFill="1" applyBorder="1" applyAlignment="1">
      <alignment horizontal="right" vertical="center"/>
    </xf>
    <xf numFmtId="0" fontId="30" fillId="0" borderId="0" xfId="304" applyFont="1" applyFill="1" applyAlignment="1">
      <alignment wrapText="1"/>
    </xf>
    <xf numFmtId="0" fontId="0" fillId="0" borderId="0" xfId="0" applyFill="1" applyBorder="1" applyAlignment="1"/>
    <xf numFmtId="0" fontId="31" fillId="0" borderId="0" xfId="159" applyFont="1" applyBorder="1" applyAlignment="1">
      <alignment horizontal="left" vertical="center" wrapText="1"/>
    </xf>
    <xf numFmtId="0" fontId="32" fillId="0" borderId="0" xfId="159" applyFont="1" applyBorder="1" applyAlignment="1">
      <alignment horizontal="left" vertical="center" wrapText="1"/>
    </xf>
    <xf numFmtId="49" fontId="33" fillId="0" borderId="0" xfId="304" applyNumberFormat="1" applyFont="1" applyFill="1" applyAlignment="1">
      <alignment horizontal="center" vertical="center" wrapText="1"/>
    </xf>
    <xf numFmtId="0" fontId="34" fillId="0" borderId="0" xfId="304" applyFont="1" applyFill="1" applyAlignment="1">
      <alignment horizontal="center" wrapText="1"/>
    </xf>
    <xf numFmtId="178" fontId="35" fillId="0" borderId="0" xfId="54" applyNumberFormat="1" applyFont="1" applyFill="1" applyBorder="1" applyAlignment="1">
      <alignment horizontal="right" vertical="top"/>
      <protection locked="0"/>
    </xf>
    <xf numFmtId="0" fontId="31" fillId="0" borderId="0" xfId="304" applyFont="1" applyFill="1" applyAlignment="1">
      <alignment wrapText="1"/>
    </xf>
    <xf numFmtId="0" fontId="23" fillId="0" borderId="1" xfId="304" applyFont="1" applyFill="1" applyBorder="1" applyAlignment="1">
      <alignment horizontal="center" vertical="center" wrapText="1"/>
    </xf>
    <xf numFmtId="1" fontId="23" fillId="0" borderId="1" xfId="304" applyNumberFormat="1" applyFont="1" applyFill="1" applyBorder="1" applyAlignment="1" applyProtection="1">
      <alignment horizontal="center" vertical="center" wrapText="1"/>
      <protection locked="0"/>
    </xf>
    <xf numFmtId="0" fontId="23" fillId="0" borderId="0" xfId="304" applyFont="1" applyFill="1" applyAlignment="1">
      <alignment horizontal="center" vertical="center" wrapText="1"/>
    </xf>
    <xf numFmtId="179" fontId="31" fillId="0" borderId="1" xfId="304" applyNumberFormat="1" applyFont="1" applyFill="1" applyBorder="1" applyAlignment="1">
      <alignment horizontal="right" vertical="center" wrapText="1"/>
    </xf>
    <xf numFmtId="0" fontId="34" fillId="0" borderId="0" xfId="304" applyFont="1" applyFill="1" applyAlignment="1">
      <alignment horizontal="center" vertical="center" wrapText="1"/>
    </xf>
    <xf numFmtId="0" fontId="34" fillId="0" borderId="1" xfId="304" applyFont="1" applyFill="1" applyBorder="1" applyAlignment="1">
      <alignment horizontal="center" vertical="center" wrapText="1"/>
    </xf>
    <xf numFmtId="0" fontId="34" fillId="0" borderId="0" xfId="304" applyFont="1" applyFill="1" applyAlignment="1">
      <alignment wrapText="1"/>
    </xf>
    <xf numFmtId="0" fontId="36" fillId="0" borderId="0" xfId="304" applyFont="1" applyFill="1" applyAlignment="1">
      <alignment horizontal="center" wrapText="1"/>
    </xf>
    <xf numFmtId="0" fontId="36" fillId="0" borderId="0" xfId="304" applyFont="1" applyFill="1" applyAlignment="1">
      <alignment wrapText="1"/>
    </xf>
    <xf numFmtId="49" fontId="26" fillId="0" borderId="0" xfId="54" applyNumberFormat="1" applyFont="1" applyFill="1" applyAlignment="1">
      <alignment horizontal="center" vertical="top" wrapText="1"/>
      <protection locked="0"/>
    </xf>
    <xf numFmtId="0" fontId="37" fillId="0" borderId="0" xfId="54" applyFont="1" applyFill="1" applyAlignment="1">
      <alignment vertical="top"/>
      <protection locked="0"/>
    </xf>
    <xf numFmtId="49" fontId="9" fillId="0" borderId="0" xfId="159" applyNumberFormat="1" applyFont="1" applyBorder="1" applyAlignment="1">
      <alignment horizontal="left" vertical="center"/>
    </xf>
    <xf numFmtId="0" fontId="38" fillId="0" borderId="1" xfId="0" applyFont="1" applyBorder="1" applyAlignment="1">
      <alignment horizontal="center" vertical="center" wrapText="1"/>
    </xf>
    <xf numFmtId="178" fontId="39" fillId="0" borderId="1" xfId="384" applyNumberFormat="1" applyFont="1" applyFill="1" applyBorder="1" applyAlignment="1">
      <alignment horizontal="center" vertical="center" wrapText="1"/>
    </xf>
    <xf numFmtId="178" fontId="40" fillId="0" borderId="1" xfId="383" applyNumberFormat="1" applyFont="1" applyBorder="1" applyAlignment="1">
      <alignment horizontal="center" vertical="center" wrapText="1"/>
    </xf>
    <xf numFmtId="0" fontId="37" fillId="0" borderId="0" xfId="99" applyFont="1" applyFill="1" applyAlignment="1">
      <alignment vertical="center" wrapText="1"/>
    </xf>
    <xf numFmtId="0" fontId="16" fillId="0" borderId="1" xfId="0" applyFont="1" applyBorder="1" applyAlignment="1">
      <alignment horizontal="left" vertical="center" wrapText="1"/>
    </xf>
    <xf numFmtId="0" fontId="41" fillId="0" borderId="1" xfId="0" applyFont="1" applyBorder="1" applyAlignment="1">
      <alignment vertical="center" wrapText="1"/>
    </xf>
    <xf numFmtId="0" fontId="16" fillId="0" borderId="1" xfId="0" applyFont="1" applyBorder="1" applyAlignment="1">
      <alignment horizontal="right" vertical="center" wrapText="1"/>
    </xf>
    <xf numFmtId="178" fontId="40" fillId="0" borderId="1" xfId="383" applyNumberFormat="1" applyFont="1" applyFill="1" applyBorder="1" applyAlignment="1">
      <alignment vertical="center" wrapText="1"/>
    </xf>
    <xf numFmtId="0" fontId="16" fillId="0" borderId="1" xfId="0" applyFont="1" applyBorder="1" applyAlignment="1">
      <alignment horizontal="left" vertical="center" wrapText="1" indent="1"/>
    </xf>
    <xf numFmtId="0" fontId="42" fillId="0" borderId="1" xfId="0" applyFont="1" applyBorder="1" applyAlignment="1">
      <alignment horizontal="left" vertical="center" wrapText="1" indent="1"/>
    </xf>
    <xf numFmtId="178" fontId="0" fillId="0" borderId="1" xfId="383" applyNumberFormat="1" applyFont="1" applyFill="1" applyBorder="1" applyAlignment="1">
      <alignment vertical="center" wrapText="1"/>
    </xf>
    <xf numFmtId="0" fontId="16" fillId="3" borderId="1" xfId="0" applyFont="1" applyFill="1" applyBorder="1" applyAlignment="1">
      <alignment horizontal="left" vertical="center" wrapText="1" indent="2"/>
    </xf>
    <xf numFmtId="0" fontId="42" fillId="3" borderId="1" xfId="0" applyFont="1" applyFill="1" applyBorder="1" applyAlignment="1">
      <alignment horizontal="left" vertical="center" wrapText="1" indent="2"/>
    </xf>
    <xf numFmtId="0" fontId="16" fillId="3" borderId="1" xfId="0" applyFont="1" applyFill="1" applyBorder="1" applyAlignment="1">
      <alignment horizontal="right" vertical="center" wrapText="1"/>
    </xf>
    <xf numFmtId="178" fontId="0" fillId="0" borderId="1" xfId="383" applyNumberFormat="1" applyFont="1" applyBorder="1" applyAlignment="1">
      <alignment vertical="center"/>
    </xf>
    <xf numFmtId="0" fontId="42" fillId="0" borderId="1" xfId="0" applyFont="1" applyBorder="1" applyAlignment="1">
      <alignment horizontal="left" vertical="center" wrapText="1" indent="2"/>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0" applyFont="1" applyBorder="1" applyAlignment="1">
      <alignment horizontal="right" vertical="center" wrapText="1"/>
    </xf>
    <xf numFmtId="0" fontId="21" fillId="0" borderId="1" xfId="0" applyFont="1" applyBorder="1" applyAlignment="1">
      <alignment horizontal="left" vertical="center" wrapText="1" indent="1"/>
    </xf>
    <xf numFmtId="0" fontId="43" fillId="0" borderId="1" xfId="0" applyFont="1" applyBorder="1" applyAlignment="1">
      <alignment horizontal="center" vertical="center" wrapText="1"/>
    </xf>
    <xf numFmtId="0" fontId="44" fillId="0" borderId="1" xfId="0" applyFont="1" applyBorder="1" applyAlignment="1">
      <alignment horizontal="right" vertical="center" wrapText="1"/>
    </xf>
    <xf numFmtId="178" fontId="37" fillId="0" borderId="0" xfId="54" applyNumberFormat="1" applyFont="1" applyFill="1" applyAlignment="1">
      <alignment vertical="top"/>
      <protection locked="0"/>
    </xf>
    <xf numFmtId="0" fontId="37" fillId="0" borderId="0" xfId="99" applyFont="1" applyFill="1" applyAlignment="1">
      <alignment horizontal="center" vertical="center" wrapText="1"/>
    </xf>
    <xf numFmtId="179" fontId="17" fillId="0" borderId="1" xfId="54" applyNumberFormat="1" applyFont="1" applyFill="1" applyBorder="1" applyAlignment="1">
      <alignment horizontal="right" vertical="center"/>
      <protection locked="0"/>
    </xf>
    <xf numFmtId="0" fontId="45" fillId="0" borderId="1" xfId="0" applyFont="1" applyBorder="1" applyAlignment="1">
      <alignment vertical="center" wrapText="1"/>
    </xf>
    <xf numFmtId="0" fontId="46" fillId="0" borderId="1" xfId="0" applyFont="1" applyBorder="1" applyAlignment="1">
      <alignment vertical="center" wrapText="1"/>
    </xf>
    <xf numFmtId="0" fontId="45" fillId="0" borderId="2" xfId="0" applyFont="1" applyBorder="1" applyAlignment="1">
      <alignment vertical="center" wrapText="1"/>
    </xf>
    <xf numFmtId="179" fontId="46" fillId="0" borderId="1" xfId="0" applyNumberFormat="1" applyFont="1" applyBorder="1" applyAlignment="1">
      <alignment vertical="center" wrapText="1"/>
    </xf>
    <xf numFmtId="178" fontId="17" fillId="0" borderId="1" xfId="99" applyNumberFormat="1" applyFont="1" applyFill="1" applyBorder="1" applyAlignment="1">
      <alignment horizontal="center" vertical="center"/>
    </xf>
    <xf numFmtId="0" fontId="45" fillId="0" borderId="1" xfId="0" applyFont="1" applyBorder="1" applyAlignment="1">
      <alignment horizontal="right" vertical="center" wrapText="1"/>
    </xf>
    <xf numFmtId="0" fontId="45" fillId="0" borderId="1" xfId="0" applyFont="1" applyFill="1" applyBorder="1" applyAlignment="1">
      <alignment vertical="center" wrapText="1"/>
    </xf>
    <xf numFmtId="179" fontId="45" fillId="0" borderId="1" xfId="0" applyNumberFormat="1" applyFont="1" applyFill="1" applyBorder="1" applyAlignment="1">
      <alignment vertical="center" wrapText="1"/>
    </xf>
    <xf numFmtId="0" fontId="46" fillId="0" borderId="1" xfId="0" applyFont="1" applyBorder="1" applyAlignment="1">
      <alignment horizontal="center" vertical="center" wrapText="1"/>
    </xf>
    <xf numFmtId="0" fontId="9" fillId="0" borderId="0" xfId="304" applyFont="1" applyFill="1" applyAlignment="1">
      <alignment wrapText="1"/>
    </xf>
    <xf numFmtId="0" fontId="18" fillId="0" borderId="0" xfId="304" applyFont="1" applyFill="1" applyAlignment="1">
      <alignment wrapText="1"/>
    </xf>
    <xf numFmtId="0" fontId="9" fillId="0" borderId="0" xfId="159" applyFont="1" applyFill="1" applyBorder="1" applyAlignment="1">
      <alignment horizontal="left" vertical="center" wrapText="1"/>
    </xf>
    <xf numFmtId="49" fontId="11" fillId="0" borderId="0" xfId="304" applyNumberFormat="1" applyFont="1" applyFill="1" applyAlignment="1">
      <alignment horizontal="center" vertical="center" wrapText="1"/>
    </xf>
    <xf numFmtId="49" fontId="11" fillId="0" borderId="0" xfId="304" applyNumberFormat="1" applyFont="1" applyFill="1" applyAlignment="1">
      <alignment vertical="center" wrapText="1"/>
    </xf>
    <xf numFmtId="0" fontId="47" fillId="0" borderId="0" xfId="304" applyFont="1" applyFill="1" applyAlignment="1">
      <alignment horizontal="center" wrapText="1"/>
    </xf>
    <xf numFmtId="0" fontId="30" fillId="0" borderId="0" xfId="304" applyFont="1" applyFill="1" applyAlignment="1">
      <alignment horizontal="center" vertical="center" wrapText="1"/>
    </xf>
    <xf numFmtId="49" fontId="17" fillId="0" borderId="0" xfId="54" applyNumberFormat="1" applyFont="1" applyFill="1" applyAlignment="1">
      <alignment horizontal="center" vertical="center"/>
      <protection locked="0"/>
    </xf>
    <xf numFmtId="49" fontId="9" fillId="0" borderId="0" xfId="54" applyNumberFormat="1" applyFont="1" applyFill="1" applyAlignment="1">
      <alignment horizontal="left" vertical="center"/>
      <protection locked="0"/>
    </xf>
    <xf numFmtId="179" fontId="9" fillId="0" borderId="0" xfId="54" applyNumberFormat="1" applyFont="1" applyFill="1" applyAlignment="1">
      <alignment vertical="center"/>
      <protection locked="0"/>
    </xf>
    <xf numFmtId="49" fontId="17" fillId="0" borderId="0" xfId="99" applyNumberFormat="1" applyFont="1" applyFill="1" applyAlignment="1">
      <alignment horizontal="left" vertical="center"/>
    </xf>
    <xf numFmtId="0" fontId="16" fillId="0" borderId="1" xfId="0" applyFont="1" applyBorder="1" applyAlignment="1">
      <alignment horizontal="center" vertical="center" wrapText="1"/>
    </xf>
    <xf numFmtId="178" fontId="40" fillId="0" borderId="1" xfId="383" applyNumberFormat="1" applyFont="1" applyFill="1" applyBorder="1" applyAlignment="1">
      <alignment horizontal="center" vertical="center" wrapText="1"/>
    </xf>
    <xf numFmtId="0" fontId="48" fillId="0" borderId="1" xfId="0" applyFont="1" applyBorder="1" applyAlignment="1">
      <alignment horizontal="left" vertical="center" wrapText="1" indent="1"/>
    </xf>
    <xf numFmtId="1" fontId="48" fillId="0" borderId="1" xfId="0" applyNumberFormat="1" applyFont="1" applyBorder="1" applyAlignment="1">
      <alignment vertical="center" wrapText="1"/>
    </xf>
    <xf numFmtId="178" fontId="40" fillId="0" borderId="1" xfId="383" applyNumberFormat="1" applyFont="1" applyFill="1" applyBorder="1" applyAlignment="1">
      <alignment vertical="center"/>
    </xf>
    <xf numFmtId="0" fontId="49" fillId="0" borderId="1" xfId="0" applyFont="1" applyBorder="1" applyAlignment="1">
      <alignment horizontal="left" vertical="center" wrapText="1" indent="2"/>
    </xf>
    <xf numFmtId="1" fontId="49" fillId="0" borderId="1" xfId="0" applyNumberFormat="1" applyFont="1" applyBorder="1" applyAlignment="1">
      <alignment vertical="center" wrapText="1"/>
    </xf>
    <xf numFmtId="178" fontId="0" fillId="0" borderId="1" xfId="383" applyNumberFormat="1" applyFont="1" applyFill="1" applyBorder="1" applyAlignment="1">
      <alignment vertical="center"/>
    </xf>
    <xf numFmtId="0" fontId="40" fillId="0" borderId="1" xfId="0" applyFont="1" applyBorder="1" applyAlignment="1">
      <alignment horizontal="justify" vertical="center" wrapText="1"/>
    </xf>
    <xf numFmtId="0" fontId="21" fillId="0" borderId="1" xfId="0" applyFont="1" applyBorder="1" applyAlignment="1">
      <alignment horizontal="center" vertical="center" wrapText="1"/>
    </xf>
    <xf numFmtId="1" fontId="48" fillId="0" borderId="1" xfId="0" applyNumberFormat="1" applyFont="1" applyBorder="1" applyAlignment="1">
      <alignment horizontal="right" vertical="center" wrapText="1"/>
    </xf>
    <xf numFmtId="0" fontId="0" fillId="0" borderId="0" xfId="0" applyAlignment="1"/>
    <xf numFmtId="0" fontId="10" fillId="0" borderId="0" xfId="54" applyFont="1" applyFill="1" applyAlignment="1">
      <protection locked="0"/>
    </xf>
    <xf numFmtId="0" fontId="26" fillId="0" borderId="0" xfId="54" applyFont="1" applyFill="1" applyAlignment="1">
      <alignment horizontal="right"/>
      <protection locked="0"/>
    </xf>
    <xf numFmtId="0" fontId="21" fillId="0" borderId="1" xfId="0" applyNumberFormat="1" applyFont="1" applyBorder="1" applyAlignment="1">
      <alignment horizontal="center" vertical="center"/>
    </xf>
    <xf numFmtId="178" fontId="40" fillId="0" borderId="3" xfId="383" applyNumberFormat="1" applyFont="1" applyBorder="1" applyAlignment="1">
      <alignment horizontal="center" vertical="center" wrapText="1"/>
    </xf>
    <xf numFmtId="178" fontId="39" fillId="0" borderId="1" xfId="252" applyNumberFormat="1" applyFont="1" applyFill="1" applyBorder="1" applyAlignment="1">
      <alignment horizontal="center" vertical="center" wrapText="1"/>
    </xf>
    <xf numFmtId="49" fontId="21" fillId="0" borderId="1" xfId="0" applyNumberFormat="1" applyFont="1" applyBorder="1" applyAlignment="1"/>
    <xf numFmtId="0" fontId="21" fillId="0" borderId="1" xfId="0" applyNumberFormat="1" applyFont="1" applyBorder="1" applyAlignment="1"/>
    <xf numFmtId="1" fontId="21" fillId="0" borderId="1" xfId="0" applyNumberFormat="1" applyFont="1" applyBorder="1" applyAlignment="1"/>
    <xf numFmtId="0" fontId="50" fillId="0" borderId="3" xfId="0" applyFont="1" applyFill="1" applyBorder="1" applyAlignment="1">
      <alignment vertical="center"/>
    </xf>
    <xf numFmtId="0" fontId="50" fillId="0" borderId="1" xfId="0" applyFont="1" applyFill="1" applyBorder="1" applyAlignment="1">
      <alignment vertical="center"/>
    </xf>
    <xf numFmtId="49" fontId="0" fillId="0" borderId="1" xfId="0" applyNumberFormat="1" applyBorder="1"/>
    <xf numFmtId="0" fontId="0" fillId="0" borderId="1" xfId="0" applyNumberFormat="1" applyBorder="1"/>
    <xf numFmtId="1" fontId="0" fillId="0" borderId="1" xfId="0" applyNumberFormat="1" applyBorder="1"/>
    <xf numFmtId="0" fontId="51" fillId="0" borderId="3" xfId="0" applyFont="1" applyFill="1" applyBorder="1" applyAlignment="1">
      <alignment vertical="center"/>
    </xf>
    <xf numFmtId="0" fontId="51" fillId="0" borderId="1" xfId="0" applyFont="1" applyFill="1" applyBorder="1" applyAlignment="1">
      <alignment vertical="center"/>
    </xf>
    <xf numFmtId="0" fontId="0" fillId="0" borderId="3" xfId="0" applyFill="1" applyBorder="1" applyAlignment="1">
      <alignment vertical="center"/>
    </xf>
    <xf numFmtId="49" fontId="9" fillId="0" borderId="1" xfId="54" applyNumberFormat="1" applyFont="1" applyFill="1" applyBorder="1" applyAlignment="1">
      <alignment horizontal="left" vertical="top"/>
      <protection locked="0"/>
    </xf>
    <xf numFmtId="0" fontId="9" fillId="0" borderId="1" xfId="54" applyNumberFormat="1" applyFont="1" applyFill="1" applyBorder="1" applyAlignment="1">
      <alignment vertical="top"/>
      <protection locked="0"/>
    </xf>
    <xf numFmtId="1" fontId="10" fillId="0" borderId="1" xfId="54" applyNumberFormat="1" applyFont="1" applyFill="1" applyBorder="1" applyAlignment="1">
      <alignment vertical="top"/>
      <protection locked="0"/>
    </xf>
    <xf numFmtId="49" fontId="19" fillId="0" borderId="1" xfId="54" applyNumberFormat="1" applyFont="1" applyFill="1" applyBorder="1" applyAlignment="1">
      <alignment horizontal="left"/>
      <protection locked="0"/>
    </xf>
    <xf numFmtId="0" fontId="19" fillId="0" borderId="1" xfId="54" applyNumberFormat="1" applyFont="1" applyFill="1" applyBorder="1" applyAlignment="1">
      <protection locked="0"/>
    </xf>
    <xf numFmtId="1" fontId="19" fillId="0" borderId="1" xfId="54" applyNumberFormat="1" applyFont="1" applyFill="1" applyBorder="1" applyAlignment="1">
      <protection locked="0"/>
    </xf>
    <xf numFmtId="2" fontId="10" fillId="0" borderId="0" xfId="99" applyNumberFormat="1" applyFont="1" applyFill="1" applyAlignment="1"/>
    <xf numFmtId="178" fontId="10" fillId="0" borderId="0" xfId="54" applyNumberFormat="1" applyFont="1" applyFill="1" applyAlignment="1">
      <protection locked="0"/>
    </xf>
    <xf numFmtId="0" fontId="19" fillId="0" borderId="1" xfId="54" applyNumberFormat="1" applyFont="1" applyFill="1" applyBorder="1" applyAlignment="1">
      <alignment horizontal="left"/>
      <protection locked="0"/>
    </xf>
    <xf numFmtId="49" fontId="29" fillId="0" borderId="1" xfId="54" applyNumberFormat="1" applyFont="1" applyFill="1" applyBorder="1" applyAlignment="1">
      <alignment horizontal="left" vertical="center"/>
      <protection locked="0"/>
    </xf>
    <xf numFmtId="179" fontId="9" fillId="0" borderId="1" xfId="54" applyNumberFormat="1" applyFont="1" applyFill="1" applyBorder="1" applyAlignment="1">
      <alignment horizontal="right" vertical="center"/>
      <protection locked="0"/>
    </xf>
    <xf numFmtId="0" fontId="52" fillId="0" borderId="1" xfId="278" applyFont="1" applyBorder="1" applyAlignment="1" applyProtection="1">
      <alignment vertical="center"/>
    </xf>
    <xf numFmtId="179" fontId="51" fillId="0" borderId="1" xfId="54" applyNumberFormat="1" applyFont="1" applyFill="1" applyBorder="1" applyAlignment="1">
      <alignment vertical="center" wrapText="1"/>
      <protection locked="0"/>
    </xf>
    <xf numFmtId="0" fontId="52" fillId="0" borderId="1" xfId="278" applyFont="1" applyFill="1" applyBorder="1" applyAlignment="1" applyProtection="1">
      <alignment vertical="center"/>
    </xf>
    <xf numFmtId="0" fontId="17" fillId="0" borderId="0" xfId="304" applyFont="1" applyAlignment="1">
      <alignment horizontal="center" vertical="center"/>
    </xf>
    <xf numFmtId="49" fontId="17" fillId="0" borderId="0" xfId="304" applyNumberFormat="1" applyFont="1" applyAlignment="1">
      <alignment horizontal="left" vertical="center"/>
    </xf>
    <xf numFmtId="49" fontId="9" fillId="0" borderId="0" xfId="304" applyNumberFormat="1" applyFont="1" applyAlignment="1">
      <alignment horizontal="left" indent="1"/>
    </xf>
    <xf numFmtId="0" fontId="9" fillId="0" borderId="0" xfId="304" applyFont="1"/>
    <xf numFmtId="0" fontId="17" fillId="0" borderId="0" xfId="304" applyFont="1"/>
    <xf numFmtId="0" fontId="18" fillId="0" borderId="0" xfId="304" applyFont="1"/>
    <xf numFmtId="0" fontId="24" fillId="0" borderId="0" xfId="159" applyFont="1" applyBorder="1" applyAlignment="1">
      <alignment horizontal="left" vertical="center"/>
    </xf>
    <xf numFmtId="49" fontId="11" fillId="0" borderId="0" xfId="304" applyNumberFormat="1" applyFont="1" applyAlignment="1">
      <alignment horizontal="center" vertical="center"/>
    </xf>
    <xf numFmtId="0" fontId="53" fillId="0" borderId="0" xfId="304" applyFont="1" applyAlignment="1">
      <alignment horizontal="center"/>
    </xf>
    <xf numFmtId="182" fontId="18" fillId="0" borderId="0" xfId="304" applyNumberFormat="1" applyFont="1" applyAlignment="1">
      <alignment horizontal="right" vertical="center"/>
    </xf>
    <xf numFmtId="0" fontId="17" fillId="0" borderId="0" xfId="304" applyFont="1" applyBorder="1" applyAlignment="1">
      <alignment horizontal="center" vertical="center"/>
    </xf>
    <xf numFmtId="0" fontId="54" fillId="0" borderId="1" xfId="0" applyFont="1" applyBorder="1" applyAlignment="1">
      <alignment horizontal="left" vertical="center" wrapText="1" indent="1"/>
    </xf>
    <xf numFmtId="0" fontId="54" fillId="0" borderId="1" xfId="0" applyFont="1" applyBorder="1" applyAlignment="1">
      <alignment horizontal="right" vertical="center" wrapText="1"/>
    </xf>
    <xf numFmtId="49" fontId="17" fillId="0" borderId="0" xfId="304" applyNumberFormat="1" applyFont="1" applyBorder="1" applyAlignment="1">
      <alignment horizontal="left" vertical="center"/>
    </xf>
    <xf numFmtId="0" fontId="55" fillId="0" borderId="1" xfId="0" applyFont="1" applyBorder="1" applyAlignment="1">
      <alignment horizontal="left" vertical="center" wrapText="1" indent="2"/>
    </xf>
    <xf numFmtId="49" fontId="9" fillId="0" borderId="0" xfId="304" applyNumberFormat="1" applyFont="1" applyBorder="1" applyAlignment="1">
      <alignment horizontal="left" indent="1"/>
    </xf>
    <xf numFmtId="0" fontId="9" fillId="0" borderId="0" xfId="304" applyFont="1" applyBorder="1"/>
    <xf numFmtId="179" fontId="56" fillId="0" borderId="1" xfId="54" applyNumberFormat="1" applyFont="1" applyFill="1" applyBorder="1" applyAlignment="1">
      <alignment vertical="center" wrapText="1"/>
      <protection locked="0"/>
    </xf>
    <xf numFmtId="0" fontId="17" fillId="0" borderId="0" xfId="304" applyFont="1" applyBorder="1"/>
    <xf numFmtId="0" fontId="55" fillId="0" borderId="1" xfId="0" applyFont="1" applyBorder="1" applyAlignment="1">
      <alignment horizontal="left" vertical="center" wrapText="1" indent="1"/>
    </xf>
    <xf numFmtId="0" fontId="57" fillId="0" borderId="1" xfId="0" applyFont="1" applyBorder="1" applyAlignment="1">
      <alignment horizontal="right" vertical="center" wrapText="1"/>
    </xf>
    <xf numFmtId="0" fontId="0" fillId="0" borderId="0" xfId="303">
      <alignment vertical="center"/>
    </xf>
    <xf numFmtId="0" fontId="58" fillId="0" borderId="0" xfId="129" applyFont="1" applyAlignment="1">
      <alignment horizontal="center" vertical="center"/>
    </xf>
    <xf numFmtId="0" fontId="0" fillId="0" borderId="0" xfId="129">
      <alignment vertical="center"/>
    </xf>
    <xf numFmtId="0" fontId="0" fillId="0" borderId="0" xfId="129" applyFont="1">
      <alignment vertical="center"/>
    </xf>
    <xf numFmtId="0" fontId="59" fillId="0" borderId="0" xfId="274" applyFont="1" applyAlignment="1">
      <alignment horizontal="center" vertical="center"/>
    </xf>
  </cellXfs>
  <cellStyles count="3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60% - 着色 2" xfId="51"/>
    <cellStyle name="输出 3" xfId="52"/>
    <cellStyle name="20% - 强调文字颜色 1 2" xfId="53"/>
    <cellStyle name="常规_功能分类1212zhangl" xfId="54"/>
    <cellStyle name="计算 2" xfId="55"/>
    <cellStyle name="好_06高新_石家庄市汇总表(正确）" xfId="56"/>
    <cellStyle name="常规 6" xfId="57"/>
    <cellStyle name="60% - 强调文字颜色 2 3" xfId="58"/>
    <cellStyle name="常规 5 2" xfId="59"/>
    <cellStyle name="_ET_STYLE_NoName_00_" xfId="60"/>
    <cellStyle name="好_02桥西_表五" xfId="61"/>
    <cellStyle name="计算 3 2" xfId="62"/>
    <cellStyle name="40% - 强调文字颜色 4 2" xfId="63"/>
    <cellStyle name="常规_2013.1.人代会报告附表 2" xfId="64"/>
    <cellStyle name="20% - 强调文字颜色 3 3" xfId="65"/>
    <cellStyle name="着色 5" xfId="66"/>
    <cellStyle name="常规 8 2" xfId="67"/>
    <cellStyle name="链接单元格 3" xfId="68"/>
    <cellStyle name="好_22灵寿_表三" xfId="69"/>
    <cellStyle name="链接单元格 4" xfId="70"/>
    <cellStyle name="输出 2" xfId="71"/>
    <cellStyle name="好_辛集市（合格）" xfId="72"/>
    <cellStyle name="输出 4" xfId="73"/>
    <cellStyle name="20% - 着色 1" xfId="74"/>
    <cellStyle name="计算 3" xfId="75"/>
    <cellStyle name="20% - 着色 2" xfId="76"/>
    <cellStyle name="计算 4" xfId="77"/>
    <cellStyle name="20% - 着色 3" xfId="78"/>
    <cellStyle name="适中 2" xfId="79"/>
    <cellStyle name="20% - 强调文字颜色 2 3" xfId="80"/>
    <cellStyle name="20% - 强调文字颜色 1 4" xfId="81"/>
    <cellStyle name="20% - 强调文字颜色 1 3" xfId="82"/>
    <cellStyle name="好_01长安_表九" xfId="83"/>
    <cellStyle name="_ET_STYLE_NoName_00__2016年人代会报告附表20160104" xfId="84"/>
    <cellStyle name="_ET_STYLE_NoName_00__国库1月5日调整表" xfId="85"/>
    <cellStyle name="标题 2 3" xfId="86"/>
    <cellStyle name="差_发老吕2016基本支出测算11.28" xfId="87"/>
    <cellStyle name="20% - 强调文字颜色 2 2" xfId="88"/>
    <cellStyle name="输出 2 2" xfId="89"/>
    <cellStyle name="20% - 强调文字颜色 2 4" xfId="90"/>
    <cellStyle name="20% - 强调文字颜色 3 2" xfId="91"/>
    <cellStyle name="千分位[0]_BT (2)" xfId="92"/>
    <cellStyle name="输出 3 2" xfId="93"/>
    <cellStyle name="着色 4" xfId="94"/>
    <cellStyle name="20% - 强调文字颜色 3 4" xfId="95"/>
    <cellStyle name="60% - 强调文字颜色 1 2" xfId="96"/>
    <cellStyle name="着色 6" xfId="97"/>
    <cellStyle name="20% - 强调文字颜色 4 2" xfId="98"/>
    <cellStyle name="常规 3" xfId="99"/>
    <cellStyle name="输出 4 2" xfId="100"/>
    <cellStyle name="20% - 强调文字颜色 4 3" xfId="101"/>
    <cellStyle name="常规 4" xfId="102"/>
    <cellStyle name="20% - 强调文字颜色 4 4" xfId="103"/>
    <cellStyle name="60% - 强调文字颜色 2 2" xfId="104"/>
    <cellStyle name="差_保定市2015年预算表格（八张全表不含定州）" xfId="105"/>
    <cellStyle name="常规 4_05矿区" xfId="106"/>
    <cellStyle name="常规 5" xfId="107"/>
    <cellStyle name="20% - 强调文字颜色 5 2" xfId="108"/>
    <cellStyle name="20% - 强调文字颜色 5 3" xfId="109"/>
    <cellStyle name="20% - 强调文字颜色 5 4" xfId="110"/>
    <cellStyle name="60% - 强调文字颜色 3 2" xfId="111"/>
    <cellStyle name="20% - 强调文字颜色 6 2" xfId="112"/>
    <cellStyle name="20% - 强调文字颜色 6 3" xfId="113"/>
    <cellStyle name="20% - 强调文字颜色 6 4" xfId="114"/>
    <cellStyle name="60% - 强调文字颜色 4 2" xfId="115"/>
    <cellStyle name="20% - 着色 4" xfId="116"/>
    <cellStyle name="适中 3" xfId="117"/>
    <cellStyle name="20% - 着色 5" xfId="118"/>
    <cellStyle name="常规 3 2 2" xfId="119"/>
    <cellStyle name="适中 4" xfId="120"/>
    <cellStyle name="着色 1" xfId="121"/>
    <cellStyle name="20% - 着色 6" xfId="122"/>
    <cellStyle name="着色 2" xfId="123"/>
    <cellStyle name="40% - 强调文字颜色 1 2" xfId="124"/>
    <cellStyle name="常规 3_保定市2015年预算表格（八张全表不含定州）" xfId="125"/>
    <cellStyle name="40% - 强调文字颜色 1 3" xfId="126"/>
    <cellStyle name="常规 9 2" xfId="127"/>
    <cellStyle name="40% - 强调文字颜色 1 4" xfId="128"/>
    <cellStyle name="常规 9 3" xfId="129"/>
    <cellStyle name="40% - 强调文字颜色 2 2" xfId="130"/>
    <cellStyle name="40% - 强调文字颜色 2 3" xfId="131"/>
    <cellStyle name="40% - 强调文字颜色 2 4" xfId="132"/>
    <cellStyle name="差_02桥西_石家庄市汇总表(正确）" xfId="133"/>
    <cellStyle name="40% - 强调文字颜色 3 2" xfId="134"/>
    <cellStyle name="计算 2 2" xfId="135"/>
    <cellStyle name="40% - 强调文字颜色 3 3" xfId="136"/>
    <cellStyle name="40% - 强调文字颜色 3 4" xfId="137"/>
    <cellStyle name="40% - 强调文字颜色 4 3" xfId="138"/>
    <cellStyle name="40% - 强调文字颜色 4 4" xfId="139"/>
    <cellStyle name="40% - 强调文字颜色 5 2" xfId="140"/>
    <cellStyle name="计算 4 2" xfId="141"/>
    <cellStyle name="40% - 强调文字颜色 5 3" xfId="142"/>
    <cellStyle name="40% - 强调文字颜色 5 4" xfId="143"/>
    <cellStyle name="好_衡水市（合格）" xfId="144"/>
    <cellStyle name="40% - 强调文字颜色 6 2" xfId="145"/>
    <cellStyle name="40% - 强调文字颜色 6 3" xfId="146"/>
    <cellStyle name="40% - 强调文字颜色 6 4" xfId="147"/>
    <cellStyle name="40% - 着色 1" xfId="148"/>
    <cellStyle name="40% - 着色 2" xfId="149"/>
    <cellStyle name="40% - 着色 3" xfId="150"/>
    <cellStyle name="40% - 着色 4" xfId="151"/>
    <cellStyle name="40% - 着色 5" xfId="152"/>
    <cellStyle name="表标题 2" xfId="153"/>
    <cellStyle name="40% - 着色 6" xfId="154"/>
    <cellStyle name="60% - 强调文字颜色 1 3" xfId="155"/>
    <cellStyle name="60% - 强调文字颜色 1 4" xfId="156"/>
    <cellStyle name="60% - 强调文字颜色 2 4" xfId="157"/>
    <cellStyle name="常规 7" xfId="158"/>
    <cellStyle name="常规_人代会报告附表（定）曹铂0103" xfId="159"/>
    <cellStyle name="60% - 强调文字颜色 3 3" xfId="160"/>
    <cellStyle name="60% - 强调文字颜色 3 4" xfId="161"/>
    <cellStyle name="60% - 强调文字颜色 4 3" xfId="162"/>
    <cellStyle name="好_02桥西_表七" xfId="163"/>
    <cellStyle name="60% - 强调文字颜色 4 4" xfId="164"/>
    <cellStyle name="60% - 强调文字颜色 5 2" xfId="165"/>
    <cellStyle name="差_01长安_石家庄市汇总表(正确）" xfId="166"/>
    <cellStyle name="60% - 强调文字颜色 5 3" xfId="167"/>
    <cellStyle name="60% - 强调文字颜色 5 4" xfId="168"/>
    <cellStyle name="60% - 强调文字颜色 6 2" xfId="169"/>
    <cellStyle name="60% - 强调文字颜色 6 3" xfId="170"/>
    <cellStyle name="60% - 强调文字颜色 6 4" xfId="171"/>
    <cellStyle name="好_22灵寿_表五" xfId="172"/>
    <cellStyle name="60% - 着色 1" xfId="173"/>
    <cellStyle name="常规 2 2 3" xfId="174"/>
    <cellStyle name="常规 43" xfId="175"/>
    <cellStyle name="60% - 着色 3" xfId="176"/>
    <cellStyle name="常规 45" xfId="177"/>
    <cellStyle name="60% - 着色 4" xfId="178"/>
    <cellStyle name="标题 1 2" xfId="179"/>
    <cellStyle name="常规 46" xfId="180"/>
    <cellStyle name="60% - 着色 5" xfId="181"/>
    <cellStyle name="标题 1 3" xfId="182"/>
    <cellStyle name="常规 47" xfId="183"/>
    <cellStyle name="60% - 着色 6" xfId="184"/>
    <cellStyle name="标题 1 4" xfId="185"/>
    <cellStyle name="no dec" xfId="186"/>
    <cellStyle name="Normal" xfId="187"/>
    <cellStyle name="常规_市本级汇总(修改) 2 2" xfId="188"/>
    <cellStyle name="百分比 2" xfId="189"/>
    <cellStyle name="差 4" xfId="190"/>
    <cellStyle name="百分比 2 2" xfId="191"/>
    <cellStyle name="百分比 2 3" xfId="192"/>
    <cellStyle name="百分比 3" xfId="193"/>
    <cellStyle name="好_01长安_表八" xfId="194"/>
    <cellStyle name="标题 2 2" xfId="195"/>
    <cellStyle name="差_22灵寿_表八" xfId="196"/>
    <cellStyle name="标题 2 4" xfId="197"/>
    <cellStyle name="标题 3 2" xfId="198"/>
    <cellStyle name="标题 3 3" xfId="199"/>
    <cellStyle name="标题 3 4" xfId="200"/>
    <cellStyle name="标题 4 2" xfId="201"/>
    <cellStyle name="标题 4 3" xfId="202"/>
    <cellStyle name="汇总 2 2" xfId="203"/>
    <cellStyle name="标题 4 4" xfId="204"/>
    <cellStyle name="差_02桥西_表十" xfId="205"/>
    <cellStyle name="检查单元格 2" xfId="206"/>
    <cellStyle name="标题 5" xfId="207"/>
    <cellStyle name="标题 6" xfId="208"/>
    <cellStyle name="差_辛集市（合格）" xfId="209"/>
    <cellStyle name="标题 7" xfId="210"/>
    <cellStyle name="表标题" xfId="211"/>
    <cellStyle name="差 2" xfId="212"/>
    <cellStyle name="差 3" xfId="213"/>
    <cellStyle name="差_01长安" xfId="214"/>
    <cellStyle name="差_01长安_表八" xfId="215"/>
    <cellStyle name="好_22灵寿_表十" xfId="216"/>
    <cellStyle name="差_01长安_表九" xfId="217"/>
    <cellStyle name="常规 2 2_廊坊市（合格）" xfId="218"/>
    <cellStyle name="差_01长安_表七" xfId="219"/>
    <cellStyle name="差_01长安_表三" xfId="220"/>
    <cellStyle name="差_01长安_表十" xfId="221"/>
    <cellStyle name="差_01长安_表五" xfId="222"/>
    <cellStyle name="强调文字颜色 5 3" xfId="223"/>
    <cellStyle name="差_01长安_附表" xfId="224"/>
    <cellStyle name="差_02桥西" xfId="225"/>
    <cellStyle name="差_02桥西_表八" xfId="226"/>
    <cellStyle name="差_02桥西_表九" xfId="227"/>
    <cellStyle name="差_02桥西_表七" xfId="228"/>
    <cellStyle name="注释 3" xfId="229"/>
    <cellStyle name="差_02桥西_表三" xfId="230"/>
    <cellStyle name="好_2015年预算表格（表间公式）" xfId="231"/>
    <cellStyle name="差_02桥西_表五" xfId="232"/>
    <cellStyle name="差_02桥西_附表" xfId="233"/>
    <cellStyle name="差_06高新" xfId="234"/>
    <cellStyle name="差_06高新_表八" xfId="235"/>
    <cellStyle name="常规 41" xfId="236"/>
    <cellStyle name="差_06高新_表九" xfId="237"/>
    <cellStyle name="差_06高新_表七" xfId="238"/>
    <cellStyle name="差_06高新_表三" xfId="239"/>
    <cellStyle name="千分位_97-917" xfId="240"/>
    <cellStyle name="差_06高新_表十" xfId="241"/>
    <cellStyle name="差_06高新_表五" xfId="242"/>
    <cellStyle name="差_06高新_附表" xfId="243"/>
    <cellStyle name="差_06高新_石家庄市汇总表(正确）" xfId="244"/>
    <cellStyle name="差_08晋州" xfId="245"/>
    <cellStyle name="常规 2 4" xfId="246"/>
    <cellStyle name="差_2015年预算表格（表间公式）" xfId="247"/>
    <cellStyle name="差_22灵寿" xfId="248"/>
    <cellStyle name="差_22灵寿_表九" xfId="249"/>
    <cellStyle name="差_22灵寿_表七" xfId="250"/>
    <cellStyle name="输入 3" xfId="251"/>
    <cellStyle name="常规 2 9" xfId="252"/>
    <cellStyle name="差_22灵寿_表三" xfId="253"/>
    <cellStyle name="差_22灵寿_表十" xfId="254"/>
    <cellStyle name="常规 14" xfId="255"/>
    <cellStyle name="差_22灵寿_表五" xfId="256"/>
    <cellStyle name="差_22灵寿_附表" xfId="257"/>
    <cellStyle name="强调文字颜色 1 2" xfId="258"/>
    <cellStyle name="差_23行唐" xfId="259"/>
    <cellStyle name="好_22灵寿_表七" xfId="260"/>
    <cellStyle name="差_部门基本支出预算统计表2016发海娟" xfId="261"/>
    <cellStyle name="差_各市合成" xfId="262"/>
    <cellStyle name="差_衡水市（合格）" xfId="263"/>
    <cellStyle name="差_全国各省民生政策标准10.7(lp稿)(1)" xfId="264"/>
    <cellStyle name="差_石家庄（合格）" xfId="265"/>
    <cellStyle name="常规 10" xfId="266"/>
    <cellStyle name="好_01长安_表三" xfId="267"/>
    <cellStyle name="常规 10 4" xfId="268"/>
    <cellStyle name="常规 11" xfId="269"/>
    <cellStyle name="常规 12" xfId="270"/>
    <cellStyle name="常规 13" xfId="271"/>
    <cellStyle name="常规 15" xfId="272"/>
    <cellStyle name="常规 20" xfId="273"/>
    <cellStyle name="常规 16" xfId="274"/>
    <cellStyle name="常规 21" xfId="275"/>
    <cellStyle name="常规 19" xfId="276"/>
    <cellStyle name="常规 24" xfId="277"/>
    <cellStyle name="常规 2" xfId="278"/>
    <cellStyle name="常规 2 2" xfId="279"/>
    <cellStyle name="常规 2 2 2" xfId="280"/>
    <cellStyle name="好_02桥西_表十" xfId="281"/>
    <cellStyle name="常规 2 3" xfId="282"/>
    <cellStyle name="输入 3 2" xfId="283"/>
    <cellStyle name="常规 2 3 2" xfId="284"/>
    <cellStyle name="常规 2 4 2" xfId="285"/>
    <cellStyle name="常规 2 6" xfId="286"/>
    <cellStyle name="强调文字颜色 4 3" xfId="287"/>
    <cellStyle name="常规 2 7" xfId="288"/>
    <cellStyle name="强调文字颜色 4 4" xfId="289"/>
    <cellStyle name="常规 2_保定市2015年预算表格（八张全表不含定州）" xfId="290"/>
    <cellStyle name="常规 3 2" xfId="291"/>
    <cellStyle name="常规 3 3" xfId="292"/>
    <cellStyle name="好_02桥西_表三" xfId="293"/>
    <cellStyle name="输入 4 2" xfId="294"/>
    <cellStyle name="常规 4 2" xfId="295"/>
    <cellStyle name="常规 4 3" xfId="296"/>
    <cellStyle name="常规 40" xfId="297"/>
    <cellStyle name="常规 5_廊坊市（合格）" xfId="298"/>
    <cellStyle name="常规 6 2" xfId="299"/>
    <cellStyle name="注释 2" xfId="300"/>
    <cellStyle name="常规 7 2" xfId="301"/>
    <cellStyle name="常规 8" xfId="302"/>
    <cellStyle name="常规 9" xfId="303"/>
    <cellStyle name="常规_2013.1.人代会报告附表" xfId="304"/>
    <cellStyle name="好 2" xfId="305"/>
    <cellStyle name="好 3" xfId="306"/>
    <cellStyle name="好_06高新_表七" xfId="307"/>
    <cellStyle name="千位[0]_1" xfId="308"/>
    <cellStyle name="好 4" xfId="309"/>
    <cellStyle name="好_01长安" xfId="310"/>
    <cellStyle name="好_01长安_表七" xfId="311"/>
    <cellStyle name="好_01长安_表十" xfId="312"/>
    <cellStyle name="好_01长安_表五" xfId="313"/>
    <cellStyle name="好_01长安_附表" xfId="314"/>
    <cellStyle name="好_01长安_石家庄市汇总表(正确）" xfId="315"/>
    <cellStyle name="好_02桥西" xfId="316"/>
    <cellStyle name="好_02桥西_表八" xfId="317"/>
    <cellStyle name="好_02桥西_表九" xfId="318"/>
    <cellStyle name="好_02桥西_附表" xfId="319"/>
    <cellStyle name="着色 3" xfId="320"/>
    <cellStyle name="好_02桥西_石家庄市汇总表(正确）" xfId="321"/>
    <cellStyle name="汇总 4 2" xfId="322"/>
    <cellStyle name="好_06高新" xfId="323"/>
    <cellStyle name="好_06高新_表八" xfId="324"/>
    <cellStyle name="好_06高新_表九" xfId="325"/>
    <cellStyle name="好_06高新_表三" xfId="326"/>
    <cellStyle name="好_06高新_表十" xfId="327"/>
    <cellStyle name="好_06高新_表五" xfId="328"/>
    <cellStyle name="好_06高新_附表" xfId="329"/>
    <cellStyle name="好_08晋州" xfId="330"/>
    <cellStyle name="解释性文本 2" xfId="331"/>
    <cellStyle name="好_22灵寿" xfId="332"/>
    <cellStyle name="好_22灵寿_表八" xfId="333"/>
    <cellStyle name="好_22灵寿_表九" xfId="334"/>
    <cellStyle name="好_22灵寿_附表" xfId="335"/>
    <cellStyle name="好_23行唐" xfId="336"/>
    <cellStyle name="好_保定市2015年预算表格（八张全表不含定州）" xfId="337"/>
    <cellStyle name="好_部门基本支出预算统计表2016发海娟" xfId="338"/>
    <cellStyle name="好_各市合成" xfId="339"/>
    <cellStyle name="好_石家庄（合格）" xfId="340"/>
    <cellStyle name="汇总 2" xfId="341"/>
    <cellStyle name="汇总 3" xfId="342"/>
    <cellStyle name="汇总 3 2" xfId="343"/>
    <cellStyle name="汇总 4" xfId="344"/>
    <cellStyle name="检查单元格 3" xfId="345"/>
    <cellStyle name="检查单元格 4" xfId="346"/>
    <cellStyle name="小数 2" xfId="347"/>
    <cellStyle name="解释性文本 3" xfId="348"/>
    <cellStyle name="解释性文本 4" xfId="349"/>
    <cellStyle name="警告文本 2" xfId="350"/>
    <cellStyle name="警告文本 3" xfId="351"/>
    <cellStyle name="警告文本 4" xfId="352"/>
    <cellStyle name="链接单元格 2" xfId="353"/>
    <cellStyle name="普通_97-917" xfId="354"/>
    <cellStyle name="千位_1" xfId="355"/>
    <cellStyle name="强调文字颜色 1 3" xfId="356"/>
    <cellStyle name="强调文字颜色 1 4" xfId="357"/>
    <cellStyle name="强调文字颜色 2 2" xfId="358"/>
    <cellStyle name="强调文字颜色 2 3" xfId="359"/>
    <cellStyle name="强调文字颜色 2 4" xfId="360"/>
    <cellStyle name="强调文字颜色 3 2" xfId="361"/>
    <cellStyle name="强调文字颜色 3 3" xfId="362"/>
    <cellStyle name="强调文字颜色 3 4" xfId="363"/>
    <cellStyle name="强调文字颜色 4 2" xfId="364"/>
    <cellStyle name="强调文字颜色 5 2" xfId="365"/>
    <cellStyle name="强调文字颜色 5 4" xfId="366"/>
    <cellStyle name="强调文字颜色 6 2" xfId="367"/>
    <cellStyle name="强调文字颜色 6 3" xfId="368"/>
    <cellStyle name="强调文字颜色 6 4" xfId="369"/>
    <cellStyle name="输入 2" xfId="370"/>
    <cellStyle name="常规_2014-2015全省及省级社会保险基金收支情况表（办公室） 3" xfId="371"/>
    <cellStyle name="输入 2 2" xfId="372"/>
    <cellStyle name="输入 4" xfId="373"/>
    <cellStyle name="数字" xfId="374"/>
    <cellStyle name="数字 2" xfId="375"/>
    <cellStyle name="未定义" xfId="376"/>
    <cellStyle name="小数" xfId="377"/>
    <cellStyle name="样式 1" xfId="378"/>
    <cellStyle name="注释 2 2" xfId="379"/>
    <cellStyle name="注释 3 2" xfId="380"/>
    <cellStyle name="注释 4" xfId="381"/>
    <cellStyle name="注释 4 2" xfId="382"/>
    <cellStyle name="常规 22" xfId="383"/>
    <cellStyle name="常规 3 2 2 3" xfId="384"/>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K9" sqref="K9"/>
    </sheetView>
  </sheetViews>
  <sheetFormatPr defaultColWidth="9" defaultRowHeight="13.5" outlineLevelCol="7"/>
  <sheetData>
    <row r="1" spans="1:8">
      <c r="A1" s="305" t="s">
        <v>0</v>
      </c>
      <c r="B1" s="305"/>
      <c r="C1" s="305"/>
      <c r="D1" s="305"/>
      <c r="E1" s="305"/>
      <c r="F1" s="305"/>
      <c r="G1" s="305"/>
      <c r="H1" s="305"/>
    </row>
    <row r="2" spans="1:8">
      <c r="A2" s="305"/>
      <c r="B2" s="305"/>
      <c r="C2" s="305"/>
      <c r="D2" s="305"/>
      <c r="E2" s="305"/>
      <c r="F2" s="305"/>
      <c r="G2" s="305"/>
      <c r="H2" s="305"/>
    </row>
    <row r="3" spans="1:8">
      <c r="A3" s="305"/>
      <c r="B3" s="305"/>
      <c r="C3" s="305"/>
      <c r="D3" s="305"/>
      <c r="E3" s="305"/>
      <c r="F3" s="305"/>
      <c r="G3" s="305"/>
      <c r="H3" s="305"/>
    </row>
    <row r="4" spans="1:8">
      <c r="A4" s="305"/>
      <c r="B4" s="305"/>
      <c r="C4" s="305"/>
      <c r="D4" s="305"/>
      <c r="E4" s="305"/>
      <c r="F4" s="305"/>
      <c r="G4" s="305"/>
      <c r="H4" s="305"/>
    </row>
    <row r="5" spans="1:8">
      <c r="A5" s="305"/>
      <c r="B5" s="305"/>
      <c r="C5" s="305"/>
      <c r="D5" s="305"/>
      <c r="E5" s="305"/>
      <c r="F5" s="305"/>
      <c r="G5" s="305"/>
      <c r="H5" s="305"/>
    </row>
    <row r="6" spans="1:8">
      <c r="A6" s="305"/>
      <c r="B6" s="305"/>
      <c r="C6" s="305"/>
      <c r="D6" s="305"/>
      <c r="E6" s="305"/>
      <c r="F6" s="305"/>
      <c r="G6" s="305"/>
      <c r="H6" s="305"/>
    </row>
    <row r="7" spans="1:8">
      <c r="A7" s="305"/>
      <c r="B7" s="305"/>
      <c r="C7" s="305"/>
      <c r="D7" s="305"/>
      <c r="E7" s="305"/>
      <c r="F7" s="305"/>
      <c r="G7" s="305"/>
      <c r="H7" s="305"/>
    </row>
    <row r="8" spans="1:8">
      <c r="A8" s="305"/>
      <c r="B8" s="305"/>
      <c r="C8" s="305"/>
      <c r="D8" s="305"/>
      <c r="E8" s="305"/>
      <c r="F8" s="305"/>
      <c r="G8" s="305"/>
      <c r="H8" s="305"/>
    </row>
    <row r="9" spans="1:8">
      <c r="A9" s="305"/>
      <c r="B9" s="305"/>
      <c r="C9" s="305"/>
      <c r="D9" s="305"/>
      <c r="E9" s="305"/>
      <c r="F9" s="305"/>
      <c r="G9" s="305"/>
      <c r="H9" s="305"/>
    </row>
    <row r="10" spans="1:8">
      <c r="A10" s="305"/>
      <c r="B10" s="305"/>
      <c r="C10" s="305"/>
      <c r="D10" s="305"/>
      <c r="E10" s="305"/>
      <c r="F10" s="305"/>
      <c r="G10" s="305"/>
      <c r="H10" s="305"/>
    </row>
    <row r="11" spans="1:8">
      <c r="A11" s="305"/>
      <c r="B11" s="305"/>
      <c r="C11" s="305"/>
      <c r="D11" s="305"/>
      <c r="E11" s="305"/>
      <c r="F11" s="305"/>
      <c r="G11" s="305"/>
      <c r="H11" s="305"/>
    </row>
    <row r="12" spans="1:8">
      <c r="A12" s="305"/>
      <c r="B12" s="305"/>
      <c r="C12" s="305"/>
      <c r="D12" s="305"/>
      <c r="E12" s="305"/>
      <c r="F12" s="305"/>
      <c r="G12" s="305"/>
      <c r="H12" s="305"/>
    </row>
    <row r="13" spans="1:8">
      <c r="A13" s="305"/>
      <c r="B13" s="305"/>
      <c r="C13" s="305"/>
      <c r="D13" s="305"/>
      <c r="E13" s="305"/>
      <c r="F13" s="305"/>
      <c r="G13" s="305"/>
      <c r="H13" s="305"/>
    </row>
    <row r="14" spans="1:8">
      <c r="A14" s="305"/>
      <c r="B14" s="305"/>
      <c r="C14" s="305"/>
      <c r="D14" s="305"/>
      <c r="E14" s="305"/>
      <c r="F14" s="305"/>
      <c r="G14" s="305"/>
      <c r="H14" s="305"/>
    </row>
    <row r="15" spans="1:8">
      <c r="A15" s="305"/>
      <c r="B15" s="305"/>
      <c r="C15" s="305"/>
      <c r="D15" s="305"/>
      <c r="E15" s="305"/>
      <c r="F15" s="305"/>
      <c r="G15" s="305"/>
      <c r="H15" s="305"/>
    </row>
    <row r="16" spans="1:8">
      <c r="A16" s="305"/>
      <c r="B16" s="305"/>
      <c r="C16" s="305"/>
      <c r="D16" s="305"/>
      <c r="E16" s="305"/>
      <c r="F16" s="305"/>
      <c r="G16" s="305"/>
      <c r="H16" s="305"/>
    </row>
  </sheetData>
  <mergeCells count="1">
    <mergeCell ref="A1:H1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X38"/>
  <sheetViews>
    <sheetView topLeftCell="A11" workbookViewId="0">
      <selection activeCell="B15" sqref="B15"/>
    </sheetView>
  </sheetViews>
  <sheetFormatPr defaultColWidth="7" defaultRowHeight="15"/>
  <cols>
    <col min="1" max="1" width="35.125" style="35" customWidth="1"/>
    <col min="2" max="2" width="29.625" style="36"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9.25" customHeight="1" spans="1:1">
      <c r="A1" s="41" t="s">
        <v>1335</v>
      </c>
    </row>
    <row r="2" ht="28.5" customHeight="1" spans="1:8">
      <c r="A2" s="42" t="s">
        <v>17</v>
      </c>
      <c r="B2" s="44"/>
      <c r="F2" s="37"/>
      <c r="G2" s="37"/>
      <c r="H2" s="37"/>
    </row>
    <row r="3" s="32" customFormat="1" ht="21.75" customHeight="1" spans="1:12">
      <c r="A3" s="35"/>
      <c r="B3" s="158" t="s">
        <v>80</v>
      </c>
      <c r="D3" s="32">
        <v>12.11</v>
      </c>
      <c r="F3" s="32">
        <v>12.22</v>
      </c>
      <c r="I3" s="36"/>
      <c r="L3" s="32">
        <v>1.2</v>
      </c>
    </row>
    <row r="4" s="32" customFormat="1" ht="28.5" customHeight="1" spans="1:14">
      <c r="A4" s="121" t="s">
        <v>1318</v>
      </c>
      <c r="B4" s="139" t="s">
        <v>1319</v>
      </c>
      <c r="F4" s="48" t="s">
        <v>82</v>
      </c>
      <c r="G4" s="48" t="s">
        <v>83</v>
      </c>
      <c r="H4" s="48" t="s">
        <v>84</v>
      </c>
      <c r="I4" s="36"/>
      <c r="L4" s="48" t="s">
        <v>82</v>
      </c>
      <c r="M4" s="63" t="s">
        <v>83</v>
      </c>
      <c r="N4" s="48" t="s">
        <v>84</v>
      </c>
    </row>
    <row r="5" s="35" customFormat="1" ht="27.95" customHeight="1" spans="1:24">
      <c r="A5" s="159" t="s">
        <v>1336</v>
      </c>
      <c r="B5" s="217">
        <f>SUM(B6:B19)</f>
        <v>12493</v>
      </c>
      <c r="C5" s="35">
        <v>105429</v>
      </c>
      <c r="D5" s="35">
        <v>595734.14</v>
      </c>
      <c r="E5" s="35">
        <f>104401+13602</f>
        <v>118003</v>
      </c>
      <c r="F5" s="160" t="s">
        <v>86</v>
      </c>
      <c r="G5" s="160" t="s">
        <v>87</v>
      </c>
      <c r="H5" s="160">
        <v>596221.15</v>
      </c>
      <c r="I5" s="35" t="e">
        <f>F5-A5</f>
        <v>#VALUE!</v>
      </c>
      <c r="J5" s="35">
        <f t="shared" ref="J5" si="0">H5-B5</f>
        <v>583728.15</v>
      </c>
      <c r="K5" s="35">
        <v>75943</v>
      </c>
      <c r="L5" s="160" t="s">
        <v>86</v>
      </c>
      <c r="M5" s="160" t="s">
        <v>87</v>
      </c>
      <c r="N5" s="160">
        <v>643048.95</v>
      </c>
      <c r="O5" s="35" t="e">
        <f>L5-A5</f>
        <v>#VALUE!</v>
      </c>
      <c r="P5" s="35">
        <f t="shared" ref="P5" si="1">N5-B5</f>
        <v>630555.95</v>
      </c>
      <c r="R5" s="35">
        <v>717759</v>
      </c>
      <c r="T5" s="163" t="s">
        <v>86</v>
      </c>
      <c r="U5" s="163" t="s">
        <v>87</v>
      </c>
      <c r="V5" s="163">
        <v>659380.53</v>
      </c>
      <c r="W5" s="35">
        <f t="shared" ref="W5" si="2">B5-V5</f>
        <v>-646887.53</v>
      </c>
      <c r="X5" s="35" t="e">
        <f>T5-A5</f>
        <v>#VALUE!</v>
      </c>
    </row>
    <row r="6" s="35" customFormat="1" ht="27.95" customHeight="1" spans="1:22">
      <c r="A6" s="218" t="s">
        <v>1337</v>
      </c>
      <c r="B6" s="218"/>
      <c r="F6" s="160"/>
      <c r="G6" s="160"/>
      <c r="H6" s="160"/>
      <c r="L6" s="160"/>
      <c r="M6" s="160"/>
      <c r="N6" s="160"/>
      <c r="T6" s="163"/>
      <c r="U6" s="163"/>
      <c r="V6" s="163"/>
    </row>
    <row r="7" s="35" customFormat="1" ht="27.95" customHeight="1" spans="1:22">
      <c r="A7" s="218" t="s">
        <v>1338</v>
      </c>
      <c r="B7" s="218"/>
      <c r="F7" s="160"/>
      <c r="G7" s="160"/>
      <c r="H7" s="160"/>
      <c r="L7" s="160"/>
      <c r="M7" s="160"/>
      <c r="N7" s="160"/>
      <c r="T7" s="163"/>
      <c r="U7" s="163"/>
      <c r="V7" s="163"/>
    </row>
    <row r="8" s="35" customFormat="1" ht="27.95" customHeight="1" spans="1:22">
      <c r="A8" s="218" t="s">
        <v>1339</v>
      </c>
      <c r="B8" s="218">
        <v>1</v>
      </c>
      <c r="F8" s="160"/>
      <c r="G8" s="160"/>
      <c r="H8" s="160"/>
      <c r="L8" s="160"/>
      <c r="M8" s="160"/>
      <c r="N8" s="160"/>
      <c r="T8" s="163"/>
      <c r="U8" s="163"/>
      <c r="V8" s="163"/>
    </row>
    <row r="9" s="35" customFormat="1" ht="27.95" customHeight="1" spans="1:22">
      <c r="A9" s="218" t="s">
        <v>1340</v>
      </c>
      <c r="B9" s="218"/>
      <c r="F9" s="160"/>
      <c r="G9" s="160"/>
      <c r="H9" s="160"/>
      <c r="L9" s="160"/>
      <c r="M9" s="160"/>
      <c r="N9" s="160"/>
      <c r="T9" s="163"/>
      <c r="U9" s="163"/>
      <c r="V9" s="163"/>
    </row>
    <row r="10" s="35" customFormat="1" ht="27.95" customHeight="1" spans="1:22">
      <c r="A10" s="218" t="s">
        <v>1341</v>
      </c>
      <c r="B10" s="218">
        <v>8176</v>
      </c>
      <c r="F10" s="160"/>
      <c r="G10" s="160"/>
      <c r="H10" s="160"/>
      <c r="L10" s="160"/>
      <c r="M10" s="160"/>
      <c r="N10" s="160"/>
      <c r="T10" s="163"/>
      <c r="U10" s="163"/>
      <c r="V10" s="163"/>
    </row>
    <row r="11" s="35" customFormat="1" ht="27.95" customHeight="1" spans="1:22">
      <c r="A11" s="218" t="s">
        <v>1342</v>
      </c>
      <c r="B11" s="218"/>
      <c r="F11" s="160"/>
      <c r="G11" s="160"/>
      <c r="H11" s="160"/>
      <c r="L11" s="160"/>
      <c r="M11" s="160"/>
      <c r="N11" s="160"/>
      <c r="T11" s="163"/>
      <c r="U11" s="163"/>
      <c r="V11" s="163"/>
    </row>
    <row r="12" s="35" customFormat="1" ht="27.95" customHeight="1" spans="1:22">
      <c r="A12" s="218" t="s">
        <v>1343</v>
      </c>
      <c r="B12" s="218"/>
      <c r="F12" s="160"/>
      <c r="G12" s="160"/>
      <c r="H12" s="160"/>
      <c r="L12" s="160"/>
      <c r="M12" s="160"/>
      <c r="N12" s="160"/>
      <c r="T12" s="163"/>
      <c r="U12" s="163"/>
      <c r="V12" s="163"/>
    </row>
    <row r="13" s="35" customFormat="1" ht="27.95" customHeight="1" spans="1:22">
      <c r="A13" s="218" t="s">
        <v>1344</v>
      </c>
      <c r="B13" s="218"/>
      <c r="F13" s="160"/>
      <c r="G13" s="160"/>
      <c r="H13" s="160"/>
      <c r="L13" s="160"/>
      <c r="M13" s="160"/>
      <c r="N13" s="160"/>
      <c r="T13" s="163"/>
      <c r="U13" s="163"/>
      <c r="V13" s="163"/>
    </row>
    <row r="14" s="35" customFormat="1" ht="27.95" customHeight="1" spans="1:22">
      <c r="A14" s="218" t="s">
        <v>1345</v>
      </c>
      <c r="B14" s="218"/>
      <c r="F14" s="160"/>
      <c r="G14" s="160"/>
      <c r="H14" s="160"/>
      <c r="L14" s="160"/>
      <c r="M14" s="160"/>
      <c r="N14" s="160"/>
      <c r="T14" s="163"/>
      <c r="U14" s="163"/>
      <c r="V14" s="163"/>
    </row>
    <row r="15" s="35" customFormat="1" ht="27.95" customHeight="1" spans="1:22">
      <c r="A15" s="218" t="s">
        <v>1346</v>
      </c>
      <c r="B15" s="218">
        <v>113</v>
      </c>
      <c r="F15" s="160"/>
      <c r="G15" s="160"/>
      <c r="H15" s="160"/>
      <c r="L15" s="160"/>
      <c r="M15" s="160"/>
      <c r="N15" s="160"/>
      <c r="T15" s="163"/>
      <c r="U15" s="163"/>
      <c r="V15" s="163"/>
    </row>
    <row r="16" s="35" customFormat="1" ht="27.95" customHeight="1" spans="1:22">
      <c r="A16" s="218" t="s">
        <v>1347</v>
      </c>
      <c r="B16" s="218"/>
      <c r="F16" s="160"/>
      <c r="G16" s="160"/>
      <c r="H16" s="160"/>
      <c r="L16" s="160"/>
      <c r="M16" s="160"/>
      <c r="N16" s="160"/>
      <c r="T16" s="163"/>
      <c r="U16" s="163"/>
      <c r="V16" s="163"/>
    </row>
    <row r="17" s="35" customFormat="1" ht="27.95" customHeight="1" spans="1:22">
      <c r="A17" s="218" t="s">
        <v>1348</v>
      </c>
      <c r="B17" s="218">
        <v>1000</v>
      </c>
      <c r="F17" s="160"/>
      <c r="G17" s="160"/>
      <c r="H17" s="160"/>
      <c r="L17" s="160"/>
      <c r="M17" s="160"/>
      <c r="N17" s="160"/>
      <c r="T17" s="163"/>
      <c r="U17" s="163"/>
      <c r="V17" s="163"/>
    </row>
    <row r="18" s="35" customFormat="1" ht="27.95" customHeight="1" spans="1:22">
      <c r="A18" s="218" t="s">
        <v>1349</v>
      </c>
      <c r="B18" s="218">
        <v>3176</v>
      </c>
      <c r="F18" s="160"/>
      <c r="G18" s="160"/>
      <c r="H18" s="160"/>
      <c r="L18" s="160"/>
      <c r="M18" s="160"/>
      <c r="N18" s="160"/>
      <c r="T18" s="163"/>
      <c r="U18" s="163"/>
      <c r="V18" s="163"/>
    </row>
    <row r="19" s="35" customFormat="1" ht="27.95" customHeight="1" spans="1:22">
      <c r="A19" s="218" t="s">
        <v>1350</v>
      </c>
      <c r="B19" s="218">
        <v>27</v>
      </c>
      <c r="F19" s="160"/>
      <c r="G19" s="160"/>
      <c r="H19" s="160"/>
      <c r="L19" s="160"/>
      <c r="M19" s="160"/>
      <c r="N19" s="160"/>
      <c r="T19" s="163"/>
      <c r="U19" s="163"/>
      <c r="V19" s="163"/>
    </row>
    <row r="20" s="35" customFormat="1" ht="27.95" customHeight="1" spans="1:22">
      <c r="A20" s="218" t="s">
        <v>1351</v>
      </c>
      <c r="B20" s="219"/>
      <c r="F20" s="160"/>
      <c r="G20" s="160"/>
      <c r="H20" s="160"/>
      <c r="L20" s="160"/>
      <c r="M20" s="160"/>
      <c r="N20" s="160"/>
      <c r="T20" s="163"/>
      <c r="U20" s="163"/>
      <c r="V20" s="163"/>
    </row>
    <row r="21" s="35" customFormat="1" ht="27.95" customHeight="1" spans="1:22">
      <c r="A21" s="220" t="s">
        <v>1352</v>
      </c>
      <c r="B21" s="219">
        <v>4295</v>
      </c>
      <c r="F21" s="160"/>
      <c r="G21" s="160"/>
      <c r="H21" s="160"/>
      <c r="L21" s="160"/>
      <c r="M21" s="160"/>
      <c r="N21" s="160"/>
      <c r="T21" s="163"/>
      <c r="U21" s="163"/>
      <c r="V21" s="163"/>
    </row>
    <row r="22" s="32" customFormat="1" ht="27.95" customHeight="1" spans="1:23">
      <c r="A22" s="162" t="s">
        <v>1334</v>
      </c>
      <c r="B22" s="221">
        <f>B21+B20+B5</f>
        <v>16788</v>
      </c>
      <c r="F22" s="48" t="str">
        <f>""</f>
        <v/>
      </c>
      <c r="G22" s="48" t="str">
        <f>""</f>
        <v/>
      </c>
      <c r="H22" s="48" t="str">
        <f>""</f>
        <v/>
      </c>
      <c r="I22" s="36"/>
      <c r="L22" s="48" t="str">
        <f>""</f>
        <v/>
      </c>
      <c r="M22" s="63" t="str">
        <f>""</f>
        <v/>
      </c>
      <c r="N22" s="48" t="str">
        <f>""</f>
        <v/>
      </c>
      <c r="V22" s="157" t="e">
        <f>V23+#REF!+#REF!+#REF!+#REF!+#REF!+#REF!+#REF!+#REF!+#REF!+#REF!+#REF!+#REF!+#REF!+#REF!+#REF!+#REF!+#REF!+#REF!+#REF!+#REF!</f>
        <v>#REF!</v>
      </c>
      <c r="W22" s="157" t="e">
        <f>W23+#REF!+#REF!+#REF!+#REF!+#REF!+#REF!+#REF!+#REF!+#REF!+#REF!+#REF!+#REF!+#REF!+#REF!+#REF!+#REF!+#REF!+#REF!+#REF!+#REF!</f>
        <v>#REF!</v>
      </c>
    </row>
    <row r="23" ht="19.5" customHeight="1" spans="16:24">
      <c r="P23" s="75"/>
      <c r="T23" s="133" t="s">
        <v>115</v>
      </c>
      <c r="U23" s="133" t="s">
        <v>116</v>
      </c>
      <c r="V23" s="134">
        <v>19998</v>
      </c>
      <c r="W23" s="37">
        <f>B23-V23</f>
        <v>-19998</v>
      </c>
      <c r="X23" s="37">
        <f>T23-A23</f>
        <v>232</v>
      </c>
    </row>
    <row r="24" ht="19.5" customHeight="1" spans="16:24">
      <c r="P24" s="75"/>
      <c r="T24" s="133" t="s">
        <v>117</v>
      </c>
      <c r="U24" s="133" t="s">
        <v>118</v>
      </c>
      <c r="V24" s="134">
        <v>19998</v>
      </c>
      <c r="W24" s="37">
        <f>B24-V24</f>
        <v>-19998</v>
      </c>
      <c r="X24" s="37">
        <f>T24-A24</f>
        <v>23203</v>
      </c>
    </row>
    <row r="25" ht="19.5" customHeight="1" spans="16:24">
      <c r="P25" s="75"/>
      <c r="T25" s="133" t="s">
        <v>119</v>
      </c>
      <c r="U25" s="133" t="s">
        <v>120</v>
      </c>
      <c r="V25" s="134">
        <v>19998</v>
      </c>
      <c r="W25" s="37">
        <f>B25-V25</f>
        <v>-19998</v>
      </c>
      <c r="X25" s="37">
        <f>T25-A25</f>
        <v>2320301</v>
      </c>
    </row>
    <row r="26" ht="19.5" customHeight="1" spans="16:16">
      <c r="P26" s="75"/>
    </row>
    <row r="27" ht="19.5" customHeight="1" spans="16:16">
      <c r="P27" s="75"/>
    </row>
    <row r="28" ht="19.5" customHeight="1" spans="16:16">
      <c r="P28" s="75"/>
    </row>
    <row r="29" ht="19.5" customHeight="1" spans="16:16">
      <c r="P29" s="75"/>
    </row>
    <row r="30" ht="19.5" customHeight="1" spans="16:16">
      <c r="P30" s="75"/>
    </row>
    <row r="31" ht="19.5" customHeight="1" spans="16:16">
      <c r="P31" s="75"/>
    </row>
    <row r="32" ht="19.5" customHeight="1" spans="16:16">
      <c r="P32" s="75"/>
    </row>
    <row r="33" ht="19.5" customHeight="1" spans="16:16">
      <c r="P33" s="75"/>
    </row>
    <row r="34" ht="19.5" customHeight="1" spans="16:16">
      <c r="P34" s="75"/>
    </row>
    <row r="35" ht="19.5" customHeight="1" spans="16:16">
      <c r="P35" s="75"/>
    </row>
    <row r="36" ht="19.5" customHeight="1" spans="16:16">
      <c r="P36" s="75"/>
    </row>
    <row r="37" ht="19.5" customHeight="1" spans="16:16">
      <c r="P37" s="75"/>
    </row>
    <row r="38" ht="19.5" customHeight="1" spans="16:16">
      <c r="P38" s="75"/>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Y50"/>
  <sheetViews>
    <sheetView workbookViewId="0">
      <selection activeCell="AA42" sqref="AA42"/>
    </sheetView>
  </sheetViews>
  <sheetFormatPr defaultColWidth="7" defaultRowHeight="15"/>
  <cols>
    <col min="1" max="1" width="14.375" style="35" customWidth="1"/>
    <col min="2" max="2" width="54.875" style="32" customWidth="1"/>
    <col min="3" max="3" width="14.5" style="36" customWidth="1"/>
    <col min="4" max="4" width="10.375" style="32" hidden="1" customWidth="1"/>
    <col min="5" max="5" width="9.625" style="37" hidden="1" customWidth="1"/>
    <col min="6" max="6" width="8.125" style="37" hidden="1" customWidth="1"/>
    <col min="7" max="7" width="9.625" style="38" hidden="1" customWidth="1"/>
    <col min="8" max="8" width="17.5" style="38" hidden="1" customWidth="1"/>
    <col min="9" max="9" width="12.5" style="39" hidden="1" customWidth="1"/>
    <col min="10" max="10" width="7" style="40" hidden="1" customWidth="1"/>
    <col min="11" max="12" width="7" style="37" hidden="1" customWidth="1"/>
    <col min="13" max="13" width="13.875" style="37" hidden="1" customWidth="1"/>
    <col min="14" max="14" width="7.875" style="37" hidden="1" customWidth="1"/>
    <col min="15" max="15" width="9.5" style="37" hidden="1" customWidth="1"/>
    <col min="16" max="16" width="6.875" style="37" hidden="1" customWidth="1"/>
    <col min="17" max="17" width="9" style="37" hidden="1" customWidth="1"/>
    <col min="18" max="18" width="5.875" style="37" hidden="1" customWidth="1"/>
    <col min="19" max="19" width="5.25" style="37" hidden="1" customWidth="1"/>
    <col min="20" max="20" width="6.5" style="37" hidden="1" customWidth="1"/>
    <col min="21" max="22" width="7" style="37" hidden="1" customWidth="1"/>
    <col min="23" max="23" width="10.625" style="37" hidden="1" customWidth="1"/>
    <col min="24" max="24" width="10.5" style="37" hidden="1" customWidth="1"/>
    <col min="25" max="25" width="7" style="37" hidden="1" customWidth="1"/>
    <col min="26" max="16384" width="7" style="37"/>
  </cols>
  <sheetData>
    <row r="1" ht="20.25" customHeight="1" spans="1:1">
      <c r="A1" s="192" t="s">
        <v>1353</v>
      </c>
    </row>
    <row r="2" ht="22.5" spans="1:9">
      <c r="A2" s="42" t="s">
        <v>19</v>
      </c>
      <c r="B2" s="43"/>
      <c r="C2" s="44"/>
      <c r="G2" s="37"/>
      <c r="H2" s="37"/>
      <c r="I2" s="37"/>
    </row>
    <row r="3" s="32" customFormat="1" spans="1:13">
      <c r="A3" s="35"/>
      <c r="C3" s="45" t="s">
        <v>80</v>
      </c>
      <c r="E3" s="32">
        <v>12.11</v>
      </c>
      <c r="G3" s="32">
        <v>12.22</v>
      </c>
      <c r="J3" s="36"/>
      <c r="M3" s="32">
        <v>1.2</v>
      </c>
    </row>
    <row r="4" s="191" customFormat="1" ht="35" customHeight="1" spans="1:15">
      <c r="A4" s="193" t="s">
        <v>123</v>
      </c>
      <c r="B4" s="193" t="s">
        <v>124</v>
      </c>
      <c r="C4" s="193" t="s">
        <v>125</v>
      </c>
      <c r="D4" s="194" t="s">
        <v>126</v>
      </c>
      <c r="E4" s="194" t="s">
        <v>127</v>
      </c>
      <c r="F4" s="195" t="s">
        <v>128</v>
      </c>
      <c r="G4" s="196" t="s">
        <v>123</v>
      </c>
      <c r="H4" s="196" t="s">
        <v>1354</v>
      </c>
      <c r="I4" s="196" t="s">
        <v>1334</v>
      </c>
      <c r="J4" s="215"/>
      <c r="M4" s="196" t="s">
        <v>123</v>
      </c>
      <c r="N4" s="216" t="s">
        <v>1354</v>
      </c>
      <c r="O4" s="196" t="s">
        <v>1334</v>
      </c>
    </row>
    <row r="5" s="35" customFormat="1" ht="21.95" customHeight="1" spans="1:25">
      <c r="A5" s="197">
        <v>207</v>
      </c>
      <c r="B5" s="198" t="s">
        <v>463</v>
      </c>
      <c r="C5" s="199"/>
      <c r="D5" s="200">
        <f t="shared" ref="D5:F5" si="0">SUM(D6:D33)</f>
        <v>12540</v>
      </c>
      <c r="E5" s="200">
        <f t="shared" si="0"/>
        <v>19</v>
      </c>
      <c r="F5" s="200">
        <f t="shared" si="0"/>
        <v>593</v>
      </c>
      <c r="G5" s="160" t="s">
        <v>86</v>
      </c>
      <c r="H5" s="160" t="s">
        <v>87</v>
      </c>
      <c r="I5" s="160">
        <v>596221.15</v>
      </c>
      <c r="J5" s="35">
        <f t="shared" ref="J5:J12" si="1">G5-A5</f>
        <v>-6</v>
      </c>
      <c r="K5" s="35">
        <f t="shared" ref="K5:K12" si="2">I5-C5</f>
        <v>596221.15</v>
      </c>
      <c r="L5" s="35">
        <v>75943</v>
      </c>
      <c r="M5" s="160" t="s">
        <v>86</v>
      </c>
      <c r="N5" s="160" t="s">
        <v>87</v>
      </c>
      <c r="O5" s="160">
        <v>643048.95</v>
      </c>
      <c r="P5" s="35">
        <f t="shared" ref="P5:P12" si="3">M5-A5</f>
        <v>-6</v>
      </c>
      <c r="Q5" s="35">
        <f t="shared" ref="Q5:Q12" si="4">O5-C5</f>
        <v>643048.95</v>
      </c>
      <c r="S5" s="35">
        <v>717759</v>
      </c>
      <c r="U5" s="163" t="s">
        <v>86</v>
      </c>
      <c r="V5" s="163" t="s">
        <v>87</v>
      </c>
      <c r="W5" s="163">
        <v>659380.53</v>
      </c>
      <c r="X5" s="35">
        <f t="shared" ref="X5:X12" si="5">C5-W5</f>
        <v>-659380.53</v>
      </c>
      <c r="Y5" s="35">
        <f t="shared" ref="Y5:Y12" si="6">U5-A5</f>
        <v>-6</v>
      </c>
    </row>
    <row r="6" s="145" customFormat="1" ht="21.95" customHeight="1" spans="1:25">
      <c r="A6" s="201">
        <v>20707</v>
      </c>
      <c r="B6" s="202" t="s">
        <v>1355</v>
      </c>
      <c r="C6" s="199"/>
      <c r="D6" s="203"/>
      <c r="E6" s="203">
        <v>1</v>
      </c>
      <c r="F6" s="203"/>
      <c r="G6" s="57" t="s">
        <v>96</v>
      </c>
      <c r="H6" s="57" t="s">
        <v>97</v>
      </c>
      <c r="I6" s="57">
        <v>7616.62</v>
      </c>
      <c r="J6" s="145">
        <f t="shared" si="1"/>
        <v>-606</v>
      </c>
      <c r="K6" s="145">
        <f t="shared" si="2"/>
        <v>7616.62</v>
      </c>
      <c r="M6" s="57" t="s">
        <v>96</v>
      </c>
      <c r="N6" s="57" t="s">
        <v>97</v>
      </c>
      <c r="O6" s="57">
        <v>7749.58</v>
      </c>
      <c r="P6" s="145">
        <f t="shared" si="3"/>
        <v>-606</v>
      </c>
      <c r="Q6" s="145">
        <f t="shared" si="4"/>
        <v>7749.58</v>
      </c>
      <c r="U6" s="71" t="s">
        <v>96</v>
      </c>
      <c r="V6" s="71" t="s">
        <v>97</v>
      </c>
      <c r="W6" s="71">
        <v>8475.47</v>
      </c>
      <c r="X6" s="145">
        <f t="shared" si="5"/>
        <v>-8475.47</v>
      </c>
      <c r="Y6" s="145">
        <f t="shared" si="6"/>
        <v>-606</v>
      </c>
    </row>
    <row r="7" s="148" customFormat="1" ht="21.95" customHeight="1" spans="1:25">
      <c r="A7" s="204">
        <v>2070701</v>
      </c>
      <c r="B7" s="205" t="s">
        <v>1356</v>
      </c>
      <c r="C7" s="206"/>
      <c r="D7" s="203"/>
      <c r="E7" s="203"/>
      <c r="F7" s="207"/>
      <c r="G7" s="59" t="s">
        <v>99</v>
      </c>
      <c r="H7" s="59" t="s">
        <v>100</v>
      </c>
      <c r="I7" s="59">
        <v>3922.87</v>
      </c>
      <c r="J7" s="148">
        <f t="shared" si="1"/>
        <v>-60600</v>
      </c>
      <c r="K7" s="148">
        <f t="shared" si="2"/>
        <v>3922.87</v>
      </c>
      <c r="L7" s="148">
        <v>750</v>
      </c>
      <c r="M7" s="59" t="s">
        <v>99</v>
      </c>
      <c r="N7" s="59" t="s">
        <v>100</v>
      </c>
      <c r="O7" s="59">
        <v>4041.81</v>
      </c>
      <c r="P7" s="148">
        <f t="shared" si="3"/>
        <v>-60600</v>
      </c>
      <c r="Q7" s="148">
        <f t="shared" si="4"/>
        <v>4041.81</v>
      </c>
      <c r="U7" s="73" t="s">
        <v>99</v>
      </c>
      <c r="V7" s="73" t="s">
        <v>100</v>
      </c>
      <c r="W7" s="73">
        <v>4680.94</v>
      </c>
      <c r="X7" s="148">
        <f t="shared" si="5"/>
        <v>-4680.94</v>
      </c>
      <c r="Y7" s="148">
        <f t="shared" si="6"/>
        <v>-60600</v>
      </c>
    </row>
    <row r="8" s="32" customFormat="1" ht="21.95" customHeight="1" spans="1:25">
      <c r="A8" s="204">
        <v>2070702</v>
      </c>
      <c r="B8" s="205" t="s">
        <v>1357</v>
      </c>
      <c r="C8" s="206"/>
      <c r="D8" s="203">
        <v>6241</v>
      </c>
      <c r="E8" s="203"/>
      <c r="F8" s="207"/>
      <c r="G8" s="53" t="s">
        <v>146</v>
      </c>
      <c r="H8" s="53" t="s">
        <v>1358</v>
      </c>
      <c r="I8" s="64">
        <v>135.6</v>
      </c>
      <c r="J8" s="36">
        <f t="shared" si="1"/>
        <v>-60503</v>
      </c>
      <c r="K8" s="51">
        <f t="shared" si="2"/>
        <v>135.6</v>
      </c>
      <c r="L8" s="51"/>
      <c r="M8" s="53" t="s">
        <v>146</v>
      </c>
      <c r="N8" s="53" t="s">
        <v>1358</v>
      </c>
      <c r="O8" s="64">
        <v>135.6</v>
      </c>
      <c r="P8" s="36">
        <f t="shared" si="3"/>
        <v>-60503</v>
      </c>
      <c r="Q8" s="51">
        <f t="shared" si="4"/>
        <v>135.6</v>
      </c>
      <c r="U8" s="69" t="s">
        <v>146</v>
      </c>
      <c r="V8" s="69" t="s">
        <v>1358</v>
      </c>
      <c r="W8" s="70">
        <v>135.6</v>
      </c>
      <c r="X8" s="32">
        <f t="shared" si="5"/>
        <v>-135.6</v>
      </c>
      <c r="Y8" s="32">
        <f t="shared" si="6"/>
        <v>-60503</v>
      </c>
    </row>
    <row r="9" s="32" customFormat="1" ht="21.95" customHeight="1" spans="1:25">
      <c r="A9" s="54">
        <v>2070799</v>
      </c>
      <c r="B9" s="208" t="s">
        <v>1359</v>
      </c>
      <c r="C9" s="199"/>
      <c r="D9" s="203">
        <v>60</v>
      </c>
      <c r="E9" s="203"/>
      <c r="F9" s="207"/>
      <c r="G9" s="53" t="s">
        <v>86</v>
      </c>
      <c r="H9" s="53" t="s">
        <v>87</v>
      </c>
      <c r="I9" s="64">
        <v>596221.15</v>
      </c>
      <c r="J9" s="36">
        <f t="shared" si="1"/>
        <v>-2070598</v>
      </c>
      <c r="K9" s="51">
        <f t="shared" si="2"/>
        <v>596221.15</v>
      </c>
      <c r="L9" s="51">
        <v>75943</v>
      </c>
      <c r="M9" s="53" t="s">
        <v>86</v>
      </c>
      <c r="N9" s="53" t="s">
        <v>87</v>
      </c>
      <c r="O9" s="64">
        <v>643048.95</v>
      </c>
      <c r="P9" s="36">
        <f t="shared" si="3"/>
        <v>-2070598</v>
      </c>
      <c r="Q9" s="51">
        <f t="shared" si="4"/>
        <v>643048.95</v>
      </c>
      <c r="S9" s="32">
        <v>717759</v>
      </c>
      <c r="U9" s="69" t="s">
        <v>86</v>
      </c>
      <c r="V9" s="69" t="s">
        <v>87</v>
      </c>
      <c r="W9" s="70">
        <v>659380.53</v>
      </c>
      <c r="X9" s="32">
        <f t="shared" si="5"/>
        <v>-659380.53</v>
      </c>
      <c r="Y9" s="32">
        <f t="shared" si="6"/>
        <v>-2070598</v>
      </c>
    </row>
    <row r="10" s="32" customFormat="1" ht="21.95" customHeight="1" spans="1:25">
      <c r="A10" s="209">
        <v>212</v>
      </c>
      <c r="B10" s="210" t="s">
        <v>842</v>
      </c>
      <c r="C10" s="211">
        <f>C11+C22+C25</f>
        <v>8176</v>
      </c>
      <c r="D10" s="203">
        <v>379</v>
      </c>
      <c r="E10" s="203"/>
      <c r="F10" s="207">
        <v>200</v>
      </c>
      <c r="G10" s="53" t="s">
        <v>96</v>
      </c>
      <c r="H10" s="53" t="s">
        <v>97</v>
      </c>
      <c r="I10" s="64">
        <v>7616.62</v>
      </c>
      <c r="J10" s="36">
        <f t="shared" si="1"/>
        <v>19889</v>
      </c>
      <c r="K10" s="51">
        <f t="shared" si="2"/>
        <v>-559.38</v>
      </c>
      <c r="L10" s="51"/>
      <c r="M10" s="53" t="s">
        <v>96</v>
      </c>
      <c r="N10" s="53" t="s">
        <v>97</v>
      </c>
      <c r="O10" s="64">
        <v>7749.58</v>
      </c>
      <c r="P10" s="36">
        <f t="shared" si="3"/>
        <v>19889</v>
      </c>
      <c r="Q10" s="51">
        <f t="shared" si="4"/>
        <v>-426.42</v>
      </c>
      <c r="U10" s="69" t="s">
        <v>96</v>
      </c>
      <c r="V10" s="69" t="s">
        <v>97</v>
      </c>
      <c r="W10" s="70">
        <v>8475.47</v>
      </c>
      <c r="X10" s="32">
        <f t="shared" si="5"/>
        <v>-299.469999999999</v>
      </c>
      <c r="Y10" s="32">
        <f t="shared" si="6"/>
        <v>19889</v>
      </c>
    </row>
    <row r="11" s="32" customFormat="1" ht="21.95" customHeight="1" spans="1:25">
      <c r="A11" s="212">
        <v>21208</v>
      </c>
      <c r="B11" s="212" t="s">
        <v>1360</v>
      </c>
      <c r="C11" s="211">
        <v>7444</v>
      </c>
      <c r="D11" s="203"/>
      <c r="E11" s="203"/>
      <c r="F11" s="207"/>
      <c r="G11" s="53" t="s">
        <v>99</v>
      </c>
      <c r="H11" s="53" t="s">
        <v>100</v>
      </c>
      <c r="I11" s="64">
        <v>3922.87</v>
      </c>
      <c r="J11" s="36">
        <f t="shared" si="1"/>
        <v>1988893</v>
      </c>
      <c r="K11" s="51">
        <f t="shared" si="2"/>
        <v>-3521.13</v>
      </c>
      <c r="L11" s="51">
        <v>750</v>
      </c>
      <c r="M11" s="53" t="s">
        <v>99</v>
      </c>
      <c r="N11" s="53" t="s">
        <v>100</v>
      </c>
      <c r="O11" s="64">
        <v>4041.81</v>
      </c>
      <c r="P11" s="36">
        <f t="shared" si="3"/>
        <v>1988893</v>
      </c>
      <c r="Q11" s="51">
        <f t="shared" si="4"/>
        <v>-3402.19</v>
      </c>
      <c r="U11" s="69" t="s">
        <v>99</v>
      </c>
      <c r="V11" s="69" t="s">
        <v>100</v>
      </c>
      <c r="W11" s="70">
        <v>4680.94</v>
      </c>
      <c r="X11" s="32">
        <f t="shared" si="5"/>
        <v>2763.06</v>
      </c>
      <c r="Y11" s="32">
        <f t="shared" si="6"/>
        <v>1988893</v>
      </c>
    </row>
    <row r="12" s="32" customFormat="1" ht="21.95" customHeight="1" spans="1:24">
      <c r="A12" s="91">
        <v>2120802</v>
      </c>
      <c r="B12" s="91" t="s">
        <v>1361</v>
      </c>
      <c r="C12" s="211">
        <f t="shared" ref="C12:C21" si="7">D12+E12+F12</f>
        <v>259</v>
      </c>
      <c r="D12" s="203">
        <v>259</v>
      </c>
      <c r="E12" s="203"/>
      <c r="F12" s="207"/>
      <c r="G12" s="48" t="str">
        <f>""</f>
        <v/>
      </c>
      <c r="H12" s="48" t="str">
        <f>""</f>
        <v/>
      </c>
      <c r="I12" s="48" t="str">
        <f>""</f>
        <v/>
      </c>
      <c r="J12" s="36"/>
      <c r="M12" s="48" t="str">
        <f>""</f>
        <v/>
      </c>
      <c r="N12" s="63" t="str">
        <f>""</f>
        <v/>
      </c>
      <c r="O12" s="48" t="str">
        <f>""</f>
        <v/>
      </c>
      <c r="W12" s="157" t="e">
        <f>#REF!+#REF!+#REF!+#REF!+#REF!+#REF!+#REF!+#REF!+#REF!+#REF!+#REF!+#REF!+#REF!+#REF!+#REF!+#REF!+#REF!+#REF!+#REF!+#REF!+#REF!</f>
        <v>#REF!</v>
      </c>
      <c r="X12" s="157" t="e">
        <f>#REF!+#REF!+#REF!+#REF!+#REF!+#REF!+#REF!+#REF!+#REF!+#REF!+#REF!+#REF!+#REF!+#REF!+#REF!+#REF!+#REF!+#REF!+#REF!+#REF!+#REF!</f>
        <v>#REF!</v>
      </c>
    </row>
    <row r="13" ht="21.95" customHeight="1" spans="1:25">
      <c r="A13" s="91">
        <v>2120803</v>
      </c>
      <c r="B13" s="91" t="s">
        <v>1362</v>
      </c>
      <c r="C13" s="211">
        <f t="shared" si="7"/>
        <v>311</v>
      </c>
      <c r="D13" s="203">
        <v>311</v>
      </c>
      <c r="E13" s="203"/>
      <c r="F13" s="207"/>
      <c r="Q13" s="75"/>
      <c r="U13" s="133" t="s">
        <v>117</v>
      </c>
      <c r="V13" s="133" t="s">
        <v>118</v>
      </c>
      <c r="W13" s="134">
        <v>19998</v>
      </c>
      <c r="X13" s="37">
        <f>C13-W13</f>
        <v>-19687</v>
      </c>
      <c r="Y13" s="37">
        <f>U13-A13</f>
        <v>-2097600</v>
      </c>
    </row>
    <row r="14" ht="21.95" customHeight="1" spans="1:23">
      <c r="A14" s="91">
        <v>2120804</v>
      </c>
      <c r="B14" s="91" t="s">
        <v>1363</v>
      </c>
      <c r="C14" s="211">
        <f t="shared" si="7"/>
        <v>438</v>
      </c>
      <c r="D14" s="203">
        <v>200</v>
      </c>
      <c r="E14" s="203"/>
      <c r="F14" s="207">
        <v>238</v>
      </c>
      <c r="Q14" s="75"/>
      <c r="U14" s="133"/>
      <c r="V14" s="133"/>
      <c r="W14" s="134"/>
    </row>
    <row r="15" ht="21.95" customHeight="1" spans="1:25">
      <c r="A15" s="91">
        <v>2120805</v>
      </c>
      <c r="B15" s="91" t="s">
        <v>1364</v>
      </c>
      <c r="C15" s="211">
        <f t="shared" si="7"/>
        <v>0</v>
      </c>
      <c r="D15" s="203"/>
      <c r="E15" s="203"/>
      <c r="F15" s="207"/>
      <c r="Q15" s="75"/>
      <c r="U15" s="133" t="s">
        <v>119</v>
      </c>
      <c r="V15" s="133" t="s">
        <v>120</v>
      </c>
      <c r="W15" s="134">
        <v>19998</v>
      </c>
      <c r="X15" s="37">
        <f>C15-W15</f>
        <v>-19998</v>
      </c>
      <c r="Y15" s="37">
        <f>U15-A15</f>
        <v>199496</v>
      </c>
    </row>
    <row r="16" ht="21.95" customHeight="1" spans="1:17">
      <c r="A16" s="91">
        <v>2120806</v>
      </c>
      <c r="B16" s="91" t="s">
        <v>1365</v>
      </c>
      <c r="C16" s="211">
        <f t="shared" si="7"/>
        <v>975</v>
      </c>
      <c r="D16" s="203">
        <v>975</v>
      </c>
      <c r="E16" s="203"/>
      <c r="F16" s="207"/>
      <c r="Q16" s="75"/>
    </row>
    <row r="17" ht="21.95" customHeight="1" spans="1:17">
      <c r="A17" s="91">
        <v>2120810</v>
      </c>
      <c r="B17" s="91" t="s">
        <v>1366</v>
      </c>
      <c r="C17" s="211">
        <f t="shared" si="7"/>
        <v>662</v>
      </c>
      <c r="D17" s="203">
        <v>609</v>
      </c>
      <c r="E17" s="203"/>
      <c r="F17" s="207">
        <v>53</v>
      </c>
      <c r="Q17" s="75"/>
    </row>
    <row r="18" ht="21.95" customHeight="1" spans="1:17">
      <c r="A18" s="91">
        <v>2120814</v>
      </c>
      <c r="B18" s="91" t="s">
        <v>1367</v>
      </c>
      <c r="C18" s="211">
        <f t="shared" si="7"/>
        <v>381</v>
      </c>
      <c r="D18" s="203">
        <v>300</v>
      </c>
      <c r="E18" s="203"/>
      <c r="F18" s="207">
        <v>81</v>
      </c>
      <c r="Q18" s="75"/>
    </row>
    <row r="19" ht="21.95" customHeight="1" spans="1:17">
      <c r="A19" s="91">
        <v>2120816</v>
      </c>
      <c r="B19" s="91" t="s">
        <v>1368</v>
      </c>
      <c r="C19" s="211">
        <f t="shared" si="7"/>
        <v>241</v>
      </c>
      <c r="D19" s="203">
        <v>220</v>
      </c>
      <c r="E19" s="203"/>
      <c r="F19" s="207">
        <v>21</v>
      </c>
      <c r="Q19" s="75"/>
    </row>
    <row r="20" ht="21.95" customHeight="1" spans="1:17">
      <c r="A20" s="91">
        <v>2120899</v>
      </c>
      <c r="B20" s="91" t="s">
        <v>1369</v>
      </c>
      <c r="C20" s="211">
        <f t="shared" si="7"/>
        <v>0</v>
      </c>
      <c r="D20" s="203"/>
      <c r="E20" s="203"/>
      <c r="F20" s="207"/>
      <c r="Q20" s="75"/>
    </row>
    <row r="21" ht="21.95" customHeight="1" spans="1:17">
      <c r="A21" s="91">
        <v>21211</v>
      </c>
      <c r="B21" s="91" t="s">
        <v>1370</v>
      </c>
      <c r="C21" s="211">
        <f t="shared" si="7"/>
        <v>0</v>
      </c>
      <c r="D21" s="203"/>
      <c r="E21" s="203"/>
      <c r="F21" s="207"/>
      <c r="Q21" s="75"/>
    </row>
    <row r="22" ht="21.95" customHeight="1" spans="1:17">
      <c r="A22" s="212">
        <v>21213</v>
      </c>
      <c r="B22" s="210" t="s">
        <v>1371</v>
      </c>
      <c r="C22" s="211">
        <v>418</v>
      </c>
      <c r="D22" s="203"/>
      <c r="E22" s="203"/>
      <c r="F22" s="207"/>
      <c r="Q22" s="75"/>
    </row>
    <row r="23" ht="21.95" customHeight="1" spans="1:17">
      <c r="A23" s="91">
        <v>2121302</v>
      </c>
      <c r="B23" s="91" t="s">
        <v>1372</v>
      </c>
      <c r="C23" s="211">
        <v>300</v>
      </c>
      <c r="D23" s="203"/>
      <c r="E23" s="203"/>
      <c r="F23" s="207"/>
      <c r="Q23" s="75"/>
    </row>
    <row r="24" ht="21.95" customHeight="1" spans="1:17">
      <c r="A24" s="91">
        <v>2121399</v>
      </c>
      <c r="B24" s="91" t="s">
        <v>1373</v>
      </c>
      <c r="C24" s="211">
        <v>118</v>
      </c>
      <c r="D24" s="203"/>
      <c r="E24" s="203">
        <v>11</v>
      </c>
      <c r="F24" s="207"/>
      <c r="Q24" s="75"/>
    </row>
    <row r="25" ht="21.95" customHeight="1" spans="1:17">
      <c r="A25" s="212">
        <v>21214</v>
      </c>
      <c r="B25" s="210" t="s">
        <v>1374</v>
      </c>
      <c r="C25" s="211">
        <v>314</v>
      </c>
      <c r="D25" s="203"/>
      <c r="E25" s="203">
        <v>3</v>
      </c>
      <c r="F25" s="207"/>
      <c r="Q25" s="75"/>
    </row>
    <row r="26" ht="21.95" customHeight="1" spans="1:17">
      <c r="A26" s="91">
        <v>2121401</v>
      </c>
      <c r="B26" s="91" t="s">
        <v>1375</v>
      </c>
      <c r="C26" s="211">
        <v>220</v>
      </c>
      <c r="D26" s="203"/>
      <c r="E26" s="203"/>
      <c r="F26" s="207"/>
      <c r="Q26" s="75"/>
    </row>
    <row r="27" ht="21.95" customHeight="1" spans="1:17">
      <c r="A27" s="91">
        <v>2121499</v>
      </c>
      <c r="B27" s="91" t="s">
        <v>1376</v>
      </c>
      <c r="C27" s="211">
        <v>94</v>
      </c>
      <c r="D27" s="203"/>
      <c r="E27" s="203">
        <v>4</v>
      </c>
      <c r="F27" s="207"/>
      <c r="Q27" s="75"/>
    </row>
    <row r="28" ht="21.95" customHeight="1" spans="1:17">
      <c r="A28" s="209">
        <v>213</v>
      </c>
      <c r="B28" s="210" t="s">
        <v>872</v>
      </c>
      <c r="C28" s="211">
        <v>1</v>
      </c>
      <c r="D28" s="203">
        <v>2898</v>
      </c>
      <c r="E28" s="203"/>
      <c r="F28" s="207"/>
      <c r="Q28" s="75"/>
    </row>
    <row r="29" ht="21.95" customHeight="1" spans="1:17">
      <c r="A29" s="212">
        <v>21372</v>
      </c>
      <c r="B29" s="212" t="s">
        <v>1377</v>
      </c>
      <c r="C29" s="211">
        <v>1</v>
      </c>
      <c r="D29" s="203"/>
      <c r="E29" s="203"/>
      <c r="F29" s="207"/>
      <c r="Q29" s="75"/>
    </row>
    <row r="30" ht="21.95" customHeight="1" spans="1:17">
      <c r="A30" s="91">
        <v>2137201</v>
      </c>
      <c r="B30" s="91" t="s">
        <v>1378</v>
      </c>
      <c r="C30" s="211">
        <v>1</v>
      </c>
      <c r="D30" s="203"/>
      <c r="E30" s="203"/>
      <c r="F30" s="207"/>
      <c r="Q30" s="75"/>
    </row>
    <row r="31" ht="21.95" customHeight="1" spans="1:6">
      <c r="A31" s="209">
        <v>229</v>
      </c>
      <c r="B31" s="210" t="s">
        <v>1107</v>
      </c>
      <c r="C31" s="211">
        <v>90</v>
      </c>
      <c r="D31" s="203">
        <v>50</v>
      </c>
      <c r="E31" s="203"/>
      <c r="F31" s="207"/>
    </row>
    <row r="32" ht="21.95" customHeight="1" spans="1:6">
      <c r="A32" s="212">
        <v>22904</v>
      </c>
      <c r="B32" s="212" t="s">
        <v>1379</v>
      </c>
      <c r="C32" s="211">
        <v>90</v>
      </c>
      <c r="D32" s="203">
        <v>38</v>
      </c>
      <c r="E32" s="203"/>
      <c r="F32" s="207"/>
    </row>
    <row r="33" ht="21.95" customHeight="1" spans="1:6">
      <c r="A33" s="91">
        <v>2290402</v>
      </c>
      <c r="B33" s="212" t="s">
        <v>1380</v>
      </c>
      <c r="C33" s="211">
        <v>90</v>
      </c>
      <c r="D33" s="203"/>
      <c r="E33" s="203"/>
      <c r="F33" s="207"/>
    </row>
    <row r="34" customFormat="1" ht="21.95" hidden="1" customHeight="1" spans="1:3">
      <c r="A34" s="212">
        <v>22908</v>
      </c>
      <c r="B34" s="212" t="s">
        <v>1381</v>
      </c>
      <c r="C34" s="211"/>
    </row>
    <row r="35" customFormat="1" ht="21.95" hidden="1" customHeight="1" spans="1:3">
      <c r="A35" s="91">
        <v>2290804</v>
      </c>
      <c r="B35" s="212" t="s">
        <v>1382</v>
      </c>
      <c r="C35" s="211"/>
    </row>
    <row r="36" customFormat="1" ht="21.95" hidden="1" customHeight="1" spans="1:3">
      <c r="A36" s="91">
        <v>2290805</v>
      </c>
      <c r="B36" s="212" t="s">
        <v>1383</v>
      </c>
      <c r="C36" s="211"/>
    </row>
    <row r="37" customFormat="1" ht="21.95" hidden="1" customHeight="1" spans="1:3">
      <c r="A37" s="91">
        <v>2290808</v>
      </c>
      <c r="B37" s="209" t="s">
        <v>1384</v>
      </c>
      <c r="C37" s="211"/>
    </row>
    <row r="38" customFormat="1" ht="21.95" customHeight="1" spans="1:3">
      <c r="A38" s="212">
        <v>22960</v>
      </c>
      <c r="B38" s="212" t="s">
        <v>1385</v>
      </c>
      <c r="C38" s="211">
        <v>23</v>
      </c>
    </row>
    <row r="39" customFormat="1" ht="21.95" customHeight="1" spans="1:3">
      <c r="A39" s="91">
        <v>2296002</v>
      </c>
      <c r="B39" s="212" t="s">
        <v>1386</v>
      </c>
      <c r="C39" s="211">
        <v>19</v>
      </c>
    </row>
    <row r="40" customFormat="1" ht="21.95" hidden="1" customHeight="1" spans="1:3">
      <c r="A40" s="91">
        <v>2296003</v>
      </c>
      <c r="B40" s="212" t="s">
        <v>1387</v>
      </c>
      <c r="C40" s="211"/>
    </row>
    <row r="41" customFormat="1" ht="21.95" customHeight="1" spans="1:3">
      <c r="A41" s="91">
        <v>2296006</v>
      </c>
      <c r="B41" s="209" t="s">
        <v>1388</v>
      </c>
      <c r="C41" s="211">
        <v>4</v>
      </c>
    </row>
    <row r="42" customFormat="1" ht="21.95" customHeight="1" spans="1:3">
      <c r="A42" s="209">
        <v>232</v>
      </c>
      <c r="B42" s="210" t="s">
        <v>1253</v>
      </c>
      <c r="C42" s="211">
        <v>3176</v>
      </c>
    </row>
    <row r="43" spans="1:3">
      <c r="A43" s="212">
        <v>23204</v>
      </c>
      <c r="B43" s="212" t="s">
        <v>1389</v>
      </c>
      <c r="C43" s="211">
        <v>3176</v>
      </c>
    </row>
    <row r="44" spans="1:3">
      <c r="A44" s="91">
        <v>2320411</v>
      </c>
      <c r="B44" s="91" t="s">
        <v>1390</v>
      </c>
      <c r="C44" s="211">
        <v>3076</v>
      </c>
    </row>
    <row r="45" spans="1:3">
      <c r="A45" s="91">
        <v>2320432</v>
      </c>
      <c r="B45" s="91" t="s">
        <v>1391</v>
      </c>
      <c r="C45" s="211"/>
    </row>
    <row r="46" spans="1:3">
      <c r="A46" s="91">
        <v>2320498</v>
      </c>
      <c r="B46" s="91" t="s">
        <v>1392</v>
      </c>
      <c r="C46" s="211">
        <v>100</v>
      </c>
    </row>
    <row r="47" spans="1:3">
      <c r="A47" s="209">
        <v>233</v>
      </c>
      <c r="B47" s="210" t="s">
        <v>1259</v>
      </c>
      <c r="C47" s="211">
        <v>27</v>
      </c>
    </row>
    <row r="48" spans="1:3">
      <c r="A48" s="212">
        <v>23304</v>
      </c>
      <c r="B48" s="212" t="s">
        <v>1393</v>
      </c>
      <c r="C48" s="211">
        <v>27</v>
      </c>
    </row>
    <row r="49" spans="1:3">
      <c r="A49" s="91">
        <v>2330411</v>
      </c>
      <c r="B49" s="91" t="s">
        <v>1394</v>
      </c>
      <c r="C49" s="211">
        <v>27</v>
      </c>
    </row>
    <row r="50" ht="15.75" spans="1:3">
      <c r="A50" s="54"/>
      <c r="B50" s="213" t="s">
        <v>78</v>
      </c>
      <c r="C50" s="214">
        <f>C47+C42+C38+C31+C28+C10</f>
        <v>11493</v>
      </c>
    </row>
  </sheetData>
  <mergeCells count="1">
    <mergeCell ref="A2:C2"/>
  </mergeCells>
  <conditionalFormatting sqref="A5">
    <cfRule type="duplicateValues" dxfId="0" priority="1"/>
  </conditionalFormatting>
  <conditionalFormatting sqref="A34">
    <cfRule type="duplicateValues" dxfId="0" priority="2"/>
  </conditionalFormatting>
  <conditionalFormatting sqref="A6:A33">
    <cfRule type="duplicateValues" dxfId="0" priority="3"/>
  </conditionalFormatting>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F29" sqref="F29"/>
    </sheetView>
  </sheetViews>
  <sheetFormatPr defaultColWidth="7" defaultRowHeight="15"/>
  <cols>
    <col min="1" max="2" width="37" style="35"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1.75" customHeight="1" spans="1:2">
      <c r="A1" s="41" t="s">
        <v>1395</v>
      </c>
      <c r="B1" s="41"/>
    </row>
    <row r="2" ht="51.75" customHeight="1" spans="1:8">
      <c r="A2" s="119" t="s">
        <v>21</v>
      </c>
      <c r="B2" s="120"/>
      <c r="F2" s="37"/>
      <c r="G2" s="37"/>
      <c r="H2" s="37"/>
    </row>
    <row r="3" spans="2:12">
      <c r="B3" s="107" t="s">
        <v>1297</v>
      </c>
      <c r="D3" s="37">
        <v>12.11</v>
      </c>
      <c r="F3" s="37">
        <v>12.22</v>
      </c>
      <c r="G3" s="37"/>
      <c r="H3" s="37"/>
      <c r="L3" s="37">
        <v>1.2</v>
      </c>
    </row>
    <row r="4" s="118" customFormat="1" ht="39.75" customHeight="1" spans="1:14">
      <c r="A4" s="121" t="s">
        <v>1298</v>
      </c>
      <c r="B4" s="121" t="s">
        <v>55</v>
      </c>
      <c r="C4" s="122"/>
      <c r="F4" s="123" t="s">
        <v>1302</v>
      </c>
      <c r="G4" s="123" t="s">
        <v>1303</v>
      </c>
      <c r="H4" s="123" t="s">
        <v>1304</v>
      </c>
      <c r="I4" s="130"/>
      <c r="L4" s="123" t="s">
        <v>1302</v>
      </c>
      <c r="M4" s="131" t="s">
        <v>1303</v>
      </c>
      <c r="N4" s="123" t="s">
        <v>1304</v>
      </c>
    </row>
    <row r="5" ht="39.75" customHeight="1" spans="1:24">
      <c r="A5" s="124" t="s">
        <v>1305</v>
      </c>
      <c r="B5" s="125"/>
      <c r="C5" s="51">
        <v>105429</v>
      </c>
      <c r="D5" s="126">
        <v>595734.14</v>
      </c>
      <c r="E5" s="37">
        <f>104401+13602</f>
        <v>118003</v>
      </c>
      <c r="F5" s="38" t="s">
        <v>86</v>
      </c>
      <c r="G5" s="38" t="s">
        <v>1306</v>
      </c>
      <c r="H5" s="39">
        <v>596221.15</v>
      </c>
      <c r="I5" s="40" t="e">
        <f>F5-A5</f>
        <v>#VALUE!</v>
      </c>
      <c r="J5" s="75" t="e">
        <f>H5-#REF!</f>
        <v>#REF!</v>
      </c>
      <c r="K5" s="75">
        <v>75943</v>
      </c>
      <c r="L5" s="38" t="s">
        <v>86</v>
      </c>
      <c r="M5" s="38" t="s">
        <v>1306</v>
      </c>
      <c r="N5" s="39">
        <v>643048.95</v>
      </c>
      <c r="O5" s="40" t="e">
        <f>L5-A5</f>
        <v>#VALUE!</v>
      </c>
      <c r="P5" s="75" t="e">
        <f>N5-#REF!</f>
        <v>#REF!</v>
      </c>
      <c r="R5" s="37">
        <v>717759</v>
      </c>
      <c r="T5" s="133" t="s">
        <v>86</v>
      </c>
      <c r="U5" s="133" t="s">
        <v>1306</v>
      </c>
      <c r="V5" s="134">
        <v>659380.53</v>
      </c>
      <c r="W5" s="37" t="e">
        <f>#REF!-V5</f>
        <v>#REF!</v>
      </c>
      <c r="X5" s="37" t="e">
        <f>T5-A5</f>
        <v>#VALUE!</v>
      </c>
    </row>
    <row r="6" ht="39.75" customHeight="1" spans="1:22">
      <c r="A6" s="124" t="s">
        <v>1307</v>
      </c>
      <c r="B6" s="125"/>
      <c r="C6" s="51"/>
      <c r="D6" s="126"/>
      <c r="J6" s="75"/>
      <c r="K6" s="75"/>
      <c r="L6" s="38"/>
      <c r="M6" s="38"/>
      <c r="N6" s="39"/>
      <c r="O6" s="40"/>
      <c r="P6" s="75"/>
      <c r="T6" s="133"/>
      <c r="U6" s="133"/>
      <c r="V6" s="134"/>
    </row>
    <row r="7" ht="39.75" customHeight="1" spans="1:22">
      <c r="A7" s="124" t="s">
        <v>1308</v>
      </c>
      <c r="B7" s="125"/>
      <c r="C7" s="51"/>
      <c r="D7" s="126"/>
      <c r="J7" s="75"/>
      <c r="K7" s="75"/>
      <c r="L7" s="38"/>
      <c r="M7" s="38"/>
      <c r="N7" s="39"/>
      <c r="O7" s="40"/>
      <c r="P7" s="75"/>
      <c r="T7" s="133"/>
      <c r="U7" s="133"/>
      <c r="V7" s="134"/>
    </row>
    <row r="8" ht="39.75" customHeight="1" spans="1:22">
      <c r="A8" s="124" t="s">
        <v>1309</v>
      </c>
      <c r="B8" s="125"/>
      <c r="C8" s="51"/>
      <c r="D8" s="126"/>
      <c r="J8" s="75"/>
      <c r="K8" s="75"/>
      <c r="L8" s="38"/>
      <c r="M8" s="38"/>
      <c r="N8" s="39"/>
      <c r="O8" s="40"/>
      <c r="P8" s="75"/>
      <c r="T8" s="133"/>
      <c r="U8" s="133"/>
      <c r="V8" s="134"/>
    </row>
    <row r="9" ht="39.75" customHeight="1" spans="1:22">
      <c r="A9" s="124" t="s">
        <v>1310</v>
      </c>
      <c r="B9" s="125"/>
      <c r="C9" s="51"/>
      <c r="D9" s="126"/>
      <c r="J9" s="75"/>
      <c r="K9" s="75"/>
      <c r="L9" s="38"/>
      <c r="M9" s="38"/>
      <c r="N9" s="39"/>
      <c r="O9" s="40"/>
      <c r="P9" s="75"/>
      <c r="T9" s="133"/>
      <c r="U9" s="133"/>
      <c r="V9" s="134"/>
    </row>
    <row r="10" ht="39.75" customHeight="1" spans="1:22">
      <c r="A10" s="124" t="s">
        <v>1311</v>
      </c>
      <c r="B10" s="125"/>
      <c r="C10" s="51"/>
      <c r="D10" s="126"/>
      <c r="J10" s="75"/>
      <c r="K10" s="75"/>
      <c r="L10" s="38"/>
      <c r="M10" s="38"/>
      <c r="N10" s="39"/>
      <c r="O10" s="40"/>
      <c r="P10" s="75"/>
      <c r="T10" s="133"/>
      <c r="U10" s="133"/>
      <c r="V10" s="134"/>
    </row>
    <row r="11" ht="39.75" customHeight="1" spans="1:22">
      <c r="A11" s="124" t="s">
        <v>1312</v>
      </c>
      <c r="B11" s="127"/>
      <c r="C11" s="51"/>
      <c r="D11" s="75"/>
      <c r="J11" s="75"/>
      <c r="K11" s="75"/>
      <c r="L11" s="38"/>
      <c r="M11" s="38"/>
      <c r="N11" s="39"/>
      <c r="O11" s="40"/>
      <c r="P11" s="75"/>
      <c r="T11" s="133"/>
      <c r="U11" s="133"/>
      <c r="V11" s="134"/>
    </row>
    <row r="12" ht="39.75" customHeight="1" spans="1:23">
      <c r="A12" s="128" t="s">
        <v>1313</v>
      </c>
      <c r="B12" s="125"/>
      <c r="F12" s="129" t="str">
        <f>""</f>
        <v/>
      </c>
      <c r="G12" s="129" t="str">
        <f>""</f>
        <v/>
      </c>
      <c r="H12" s="129" t="str">
        <f>""</f>
        <v/>
      </c>
      <c r="L12" s="129" t="str">
        <f>""</f>
        <v/>
      </c>
      <c r="M12" s="132" t="str">
        <f>""</f>
        <v/>
      </c>
      <c r="N12" s="129" t="str">
        <f>""</f>
        <v/>
      </c>
      <c r="V12" s="135" t="e">
        <f>V13+#REF!+#REF!+#REF!+#REF!+#REF!+#REF!+#REF!+#REF!+#REF!+#REF!+#REF!+#REF!+#REF!+#REF!+#REF!+#REF!+#REF!+#REF!+#REF!+#REF!</f>
        <v>#REF!</v>
      </c>
      <c r="W12" s="135" t="e">
        <f>W13+#REF!+#REF!+#REF!+#REF!+#REF!+#REF!+#REF!+#REF!+#REF!+#REF!+#REF!+#REF!+#REF!+#REF!+#REF!+#REF!+#REF!+#REF!+#REF!+#REF!</f>
        <v>#REF!</v>
      </c>
    </row>
    <row r="13" ht="19.5" customHeight="1" spans="16:24">
      <c r="P13" s="75"/>
      <c r="T13" s="133" t="s">
        <v>115</v>
      </c>
      <c r="U13" s="133" t="s">
        <v>116</v>
      </c>
      <c r="V13" s="134">
        <v>19998</v>
      </c>
      <c r="W13" s="37" t="e">
        <f>#REF!-V13</f>
        <v>#REF!</v>
      </c>
      <c r="X13" s="37">
        <f>T13-A13</f>
        <v>232</v>
      </c>
    </row>
    <row r="14" ht="19.5" customHeight="1" spans="16:24">
      <c r="P14" s="75"/>
      <c r="T14" s="133" t="s">
        <v>117</v>
      </c>
      <c r="U14" s="133" t="s">
        <v>118</v>
      </c>
      <c r="V14" s="134">
        <v>19998</v>
      </c>
      <c r="W14" s="37" t="e">
        <f>#REF!-V14</f>
        <v>#REF!</v>
      </c>
      <c r="X14" s="37">
        <f>T14-A14</f>
        <v>23203</v>
      </c>
    </row>
    <row r="15" ht="46" customHeight="1" spans="1:24">
      <c r="A15" s="190" t="s">
        <v>1314</v>
      </c>
      <c r="B15" s="190"/>
      <c r="P15" s="75"/>
      <c r="T15" s="133" t="s">
        <v>119</v>
      </c>
      <c r="U15" s="133" t="s">
        <v>120</v>
      </c>
      <c r="V15" s="134">
        <v>19998</v>
      </c>
      <c r="W15" s="37" t="e">
        <f>#REF!-V15</f>
        <v>#REF!</v>
      </c>
      <c r="X15" s="37" t="e">
        <f>T15-A15</f>
        <v>#VALUE!</v>
      </c>
    </row>
    <row r="16" ht="19.5" customHeight="1" spans="16:16">
      <c r="P16" s="75"/>
    </row>
    <row r="17" s="37" customFormat="1" ht="19.5" customHeight="1" spans="16:16">
      <c r="P17" s="75"/>
    </row>
    <row r="18" s="37" customFormat="1" ht="19.5" customHeight="1" spans="16:16">
      <c r="P18" s="75"/>
    </row>
    <row r="19" s="37" customFormat="1" ht="19.5" customHeight="1" spans="16:16">
      <c r="P19" s="75"/>
    </row>
    <row r="20" s="37" customFormat="1" ht="19.5" customHeight="1" spans="16:16">
      <c r="P20" s="75"/>
    </row>
    <row r="21" s="37" customFormat="1" ht="19.5" customHeight="1" spans="16:16">
      <c r="P21" s="75"/>
    </row>
    <row r="22" s="37" customFormat="1" ht="19.5" customHeight="1" spans="16:16">
      <c r="P22" s="75"/>
    </row>
    <row r="23" s="37" customFormat="1" ht="19.5" customHeight="1" spans="16:16">
      <c r="P23" s="75"/>
    </row>
    <row r="24" s="37" customFormat="1" ht="19.5" customHeight="1" spans="16:16">
      <c r="P24" s="75"/>
    </row>
    <row r="25" s="37" customFormat="1" ht="19.5" customHeight="1" spans="16:16">
      <c r="P25" s="75"/>
    </row>
    <row r="26" s="37" customFormat="1" ht="19.5" customHeight="1" spans="16:16">
      <c r="P26" s="75"/>
    </row>
    <row r="27" s="37" customFormat="1" ht="19.5" customHeight="1" spans="16:16">
      <c r="P27" s="75"/>
    </row>
    <row r="28" s="37" customFormat="1" ht="19.5" customHeight="1" spans="16:16">
      <c r="P28" s="75"/>
    </row>
  </sheetData>
  <mergeCells count="2">
    <mergeCell ref="A2:B2"/>
    <mergeCell ref="A15:B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9"/>
  <sheetViews>
    <sheetView zoomScaleSheetLayoutView="60" workbookViewId="0">
      <selection activeCell="F29" sqref="F29"/>
    </sheetView>
  </sheetViews>
  <sheetFormatPr defaultColWidth="9" defaultRowHeight="15.75"/>
  <cols>
    <col min="1" max="1" width="50.875" style="173" customWidth="1"/>
    <col min="2" max="2" width="37.5" style="173" customWidth="1"/>
    <col min="3" max="16384" width="9" style="174"/>
  </cols>
  <sheetData>
    <row r="1" ht="22.5" customHeight="1" spans="1:253">
      <c r="A1" s="175"/>
      <c r="B1" s="176"/>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c r="BX1" s="173"/>
      <c r="BY1" s="173"/>
      <c r="BZ1" s="173"/>
      <c r="CA1" s="173"/>
      <c r="CB1" s="173"/>
      <c r="CC1" s="173"/>
      <c r="CD1" s="173"/>
      <c r="CE1" s="173"/>
      <c r="CF1" s="173"/>
      <c r="CG1" s="173"/>
      <c r="CH1" s="173"/>
      <c r="CI1" s="173"/>
      <c r="CJ1" s="173"/>
      <c r="CK1" s="173"/>
      <c r="CL1" s="173"/>
      <c r="CM1" s="173"/>
      <c r="CN1" s="173"/>
      <c r="CO1" s="173"/>
      <c r="CP1" s="173"/>
      <c r="CQ1" s="173"/>
      <c r="CR1" s="173"/>
      <c r="CS1" s="173"/>
      <c r="CT1" s="173"/>
      <c r="CU1" s="173"/>
      <c r="CV1" s="173"/>
      <c r="CW1" s="173"/>
      <c r="CX1" s="173"/>
      <c r="CY1" s="173"/>
      <c r="CZ1" s="173"/>
      <c r="DA1" s="173"/>
      <c r="DB1" s="173"/>
      <c r="DC1" s="173"/>
      <c r="DD1" s="173"/>
      <c r="DE1" s="173"/>
      <c r="DF1" s="173"/>
      <c r="DG1" s="173"/>
      <c r="DH1" s="173"/>
      <c r="DI1" s="173"/>
      <c r="DJ1" s="173"/>
      <c r="DK1" s="173"/>
      <c r="DL1" s="173"/>
      <c r="DM1" s="173"/>
      <c r="DN1" s="173"/>
      <c r="DO1" s="173"/>
      <c r="DP1" s="173"/>
      <c r="DQ1" s="173"/>
      <c r="DR1" s="173"/>
      <c r="DS1" s="173"/>
      <c r="DT1" s="173"/>
      <c r="DU1" s="173"/>
      <c r="DV1" s="173"/>
      <c r="DW1" s="173"/>
      <c r="DX1" s="173"/>
      <c r="DY1" s="173"/>
      <c r="DZ1" s="173"/>
      <c r="EA1" s="173"/>
      <c r="EB1" s="173"/>
      <c r="EC1" s="173"/>
      <c r="ED1" s="173"/>
      <c r="EE1" s="173"/>
      <c r="EF1" s="173"/>
      <c r="EG1" s="173"/>
      <c r="EH1" s="173"/>
      <c r="EI1" s="173"/>
      <c r="EJ1" s="173"/>
      <c r="EK1" s="173"/>
      <c r="EL1" s="173"/>
      <c r="EM1" s="173"/>
      <c r="EN1" s="173"/>
      <c r="EO1" s="173"/>
      <c r="EP1" s="173"/>
      <c r="EQ1" s="173"/>
      <c r="ER1" s="173"/>
      <c r="ES1" s="173"/>
      <c r="ET1" s="173"/>
      <c r="EU1" s="173"/>
      <c r="EV1" s="173"/>
      <c r="EW1" s="173"/>
      <c r="EX1" s="173"/>
      <c r="EY1" s="173"/>
      <c r="EZ1" s="173"/>
      <c r="FA1" s="173"/>
      <c r="FB1" s="173"/>
      <c r="FC1" s="173"/>
      <c r="FD1" s="173"/>
      <c r="FE1" s="173"/>
      <c r="FF1" s="173"/>
      <c r="FG1" s="173"/>
      <c r="FH1" s="173"/>
      <c r="FI1" s="173"/>
      <c r="FJ1" s="173"/>
      <c r="FK1" s="173"/>
      <c r="FL1" s="173"/>
      <c r="FM1" s="173"/>
      <c r="FN1" s="173"/>
      <c r="FO1" s="173"/>
      <c r="FP1" s="173"/>
      <c r="FQ1" s="173"/>
      <c r="FR1" s="173"/>
      <c r="FS1" s="173"/>
      <c r="FT1" s="173"/>
      <c r="FU1" s="173"/>
      <c r="FV1" s="173"/>
      <c r="FW1" s="173"/>
      <c r="FX1" s="173"/>
      <c r="FY1" s="173"/>
      <c r="FZ1" s="173"/>
      <c r="GA1" s="173"/>
      <c r="GB1" s="173"/>
      <c r="GC1" s="173"/>
      <c r="GD1" s="173"/>
      <c r="GE1" s="173"/>
      <c r="GF1" s="173"/>
      <c r="GG1" s="173"/>
      <c r="GH1" s="173"/>
      <c r="GI1" s="173"/>
      <c r="GJ1" s="173"/>
      <c r="GK1" s="173"/>
      <c r="GL1" s="173"/>
      <c r="GM1" s="173"/>
      <c r="GN1" s="173"/>
      <c r="GO1" s="173"/>
      <c r="GP1" s="173"/>
      <c r="GQ1" s="173"/>
      <c r="GR1" s="173"/>
      <c r="GS1" s="173"/>
      <c r="GT1" s="173"/>
      <c r="GU1" s="173"/>
      <c r="GV1" s="173"/>
      <c r="GW1" s="173"/>
      <c r="GX1" s="173"/>
      <c r="GY1" s="173"/>
      <c r="GZ1" s="173"/>
      <c r="HA1" s="173"/>
      <c r="HB1" s="173"/>
      <c r="HC1" s="173"/>
      <c r="HD1" s="173"/>
      <c r="HE1" s="173"/>
      <c r="HF1" s="173"/>
      <c r="HG1" s="173"/>
      <c r="HH1" s="173"/>
      <c r="HI1" s="173"/>
      <c r="HJ1" s="173"/>
      <c r="HK1" s="173"/>
      <c r="HL1" s="173"/>
      <c r="HM1" s="173"/>
      <c r="HN1" s="173"/>
      <c r="HO1" s="173"/>
      <c r="HP1" s="173"/>
      <c r="HQ1" s="173"/>
      <c r="HR1" s="173"/>
      <c r="HS1" s="173"/>
      <c r="HT1" s="173"/>
      <c r="HU1" s="173"/>
      <c r="HV1" s="173"/>
      <c r="HW1" s="173"/>
      <c r="HX1" s="173"/>
      <c r="HY1" s="173"/>
      <c r="HZ1" s="173"/>
      <c r="IA1" s="173"/>
      <c r="IB1" s="173"/>
      <c r="IC1" s="173"/>
      <c r="ID1" s="173"/>
      <c r="IE1" s="173"/>
      <c r="IF1" s="173"/>
      <c r="IG1" s="173"/>
      <c r="IH1" s="173"/>
      <c r="II1" s="173"/>
      <c r="IJ1" s="173"/>
      <c r="IK1" s="173"/>
      <c r="IL1" s="173"/>
      <c r="IM1" s="173"/>
      <c r="IN1" s="173"/>
      <c r="IO1" s="173"/>
      <c r="IP1" s="173"/>
      <c r="IQ1" s="173"/>
      <c r="IR1" s="173"/>
      <c r="IS1" s="173"/>
    </row>
    <row r="2" ht="18.75" spans="1:253">
      <c r="A2" s="177" t="s">
        <v>23</v>
      </c>
      <c r="B2" s="177"/>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c r="EO2" s="173"/>
      <c r="EP2" s="173"/>
      <c r="EQ2" s="173"/>
      <c r="ER2" s="173"/>
      <c r="ES2" s="173"/>
      <c r="ET2" s="173"/>
      <c r="EU2" s="173"/>
      <c r="EV2" s="173"/>
      <c r="EW2" s="173"/>
      <c r="EX2" s="173"/>
      <c r="EY2" s="173"/>
      <c r="EZ2" s="173"/>
      <c r="FA2" s="173"/>
      <c r="FB2" s="173"/>
      <c r="FC2" s="173"/>
      <c r="FD2" s="173"/>
      <c r="FE2" s="173"/>
      <c r="FF2" s="173"/>
      <c r="FG2" s="173"/>
      <c r="FH2" s="173"/>
      <c r="FI2" s="173"/>
      <c r="FJ2" s="173"/>
      <c r="FK2" s="173"/>
      <c r="FL2" s="173"/>
      <c r="FM2" s="173"/>
      <c r="FN2" s="173"/>
      <c r="FO2" s="173"/>
      <c r="FP2" s="173"/>
      <c r="FQ2" s="173"/>
      <c r="FR2" s="173"/>
      <c r="FS2" s="173"/>
      <c r="FT2" s="173"/>
      <c r="FU2" s="173"/>
      <c r="FV2" s="173"/>
      <c r="FW2" s="173"/>
      <c r="FX2" s="173"/>
      <c r="FY2" s="173"/>
      <c r="FZ2" s="173"/>
      <c r="GA2" s="173"/>
      <c r="GB2" s="173"/>
      <c r="GC2" s="173"/>
      <c r="GD2" s="173"/>
      <c r="GE2" s="173"/>
      <c r="GF2" s="173"/>
      <c r="GG2" s="173"/>
      <c r="GH2" s="173"/>
      <c r="GI2" s="173"/>
      <c r="GJ2" s="173"/>
      <c r="GK2" s="173"/>
      <c r="GL2" s="173"/>
      <c r="GM2" s="173"/>
      <c r="GN2" s="173"/>
      <c r="GO2" s="173"/>
      <c r="GP2" s="173"/>
      <c r="GQ2" s="173"/>
      <c r="GR2" s="173"/>
      <c r="GS2" s="173"/>
      <c r="GT2" s="173"/>
      <c r="GU2" s="173"/>
      <c r="GV2" s="173"/>
      <c r="GW2" s="173"/>
      <c r="GX2" s="173"/>
      <c r="GY2" s="173"/>
      <c r="GZ2" s="173"/>
      <c r="HA2" s="173"/>
      <c r="HB2" s="173"/>
      <c r="HC2" s="173"/>
      <c r="HD2" s="173"/>
      <c r="HE2" s="173"/>
      <c r="HF2" s="173"/>
      <c r="HG2" s="173"/>
      <c r="HH2" s="173"/>
      <c r="HI2" s="173"/>
      <c r="HJ2" s="173"/>
      <c r="HK2" s="173"/>
      <c r="HL2" s="173"/>
      <c r="HM2" s="173"/>
      <c r="HN2" s="173"/>
      <c r="HO2" s="173"/>
      <c r="HP2" s="173"/>
      <c r="HQ2" s="173"/>
      <c r="HR2" s="173"/>
      <c r="HS2" s="173"/>
      <c r="HT2" s="173"/>
      <c r="HU2" s="173"/>
      <c r="HV2" s="173"/>
      <c r="HW2" s="173"/>
      <c r="HX2" s="173"/>
      <c r="HY2" s="173"/>
      <c r="HZ2" s="173"/>
      <c r="IA2" s="173"/>
      <c r="IB2" s="173"/>
      <c r="IC2" s="173"/>
      <c r="ID2" s="173"/>
      <c r="IE2" s="173"/>
      <c r="IF2" s="173"/>
      <c r="IG2" s="173"/>
      <c r="IH2" s="173"/>
      <c r="II2" s="173"/>
      <c r="IJ2" s="173"/>
      <c r="IK2" s="173"/>
      <c r="IL2" s="173"/>
      <c r="IM2" s="173"/>
      <c r="IN2" s="173"/>
      <c r="IO2" s="173"/>
      <c r="IP2" s="173"/>
      <c r="IQ2" s="173"/>
      <c r="IR2" s="173"/>
      <c r="IS2" s="173"/>
    </row>
    <row r="3" ht="27" customHeight="1" spans="1:253">
      <c r="A3" s="178"/>
      <c r="B3" s="179" t="s">
        <v>1297</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c r="BI3" s="180"/>
      <c r="BJ3" s="180"/>
      <c r="BK3" s="180"/>
      <c r="BL3" s="180"/>
      <c r="BM3" s="180"/>
      <c r="BN3" s="180"/>
      <c r="BO3" s="180"/>
      <c r="BP3" s="180"/>
      <c r="BQ3" s="180"/>
      <c r="BR3" s="180"/>
      <c r="BS3" s="180"/>
      <c r="BT3" s="180"/>
      <c r="BU3" s="180"/>
      <c r="BV3" s="180"/>
      <c r="BW3" s="180"/>
      <c r="BX3" s="180"/>
      <c r="BY3" s="180"/>
      <c r="BZ3" s="180"/>
      <c r="CA3" s="180"/>
      <c r="CB3" s="180"/>
      <c r="CC3" s="180"/>
      <c r="CD3" s="180"/>
      <c r="CE3" s="180"/>
      <c r="CF3" s="180"/>
      <c r="CG3" s="180"/>
      <c r="CH3" s="180"/>
      <c r="CI3" s="180"/>
      <c r="CJ3" s="180"/>
      <c r="CK3" s="180"/>
      <c r="CL3" s="180"/>
      <c r="CM3" s="180"/>
      <c r="CN3" s="180"/>
      <c r="CO3" s="180"/>
      <c r="CP3" s="180"/>
      <c r="CQ3" s="180"/>
      <c r="CR3" s="180"/>
      <c r="CS3" s="180"/>
      <c r="CT3" s="180"/>
      <c r="CU3" s="180"/>
      <c r="CV3" s="180"/>
      <c r="CW3" s="180"/>
      <c r="CX3" s="180"/>
      <c r="CY3" s="180"/>
      <c r="CZ3" s="180"/>
      <c r="DA3" s="180"/>
      <c r="DB3" s="180"/>
      <c r="DC3" s="180"/>
      <c r="DD3" s="180"/>
      <c r="DE3" s="180"/>
      <c r="DF3" s="180"/>
      <c r="DG3" s="180"/>
      <c r="DH3" s="180"/>
      <c r="DI3" s="180"/>
      <c r="DJ3" s="180"/>
      <c r="DK3" s="180"/>
      <c r="DL3" s="180"/>
      <c r="DM3" s="180"/>
      <c r="DN3" s="180"/>
      <c r="DO3" s="180"/>
      <c r="DP3" s="180"/>
      <c r="DQ3" s="180"/>
      <c r="DR3" s="180"/>
      <c r="DS3" s="180"/>
      <c r="DT3" s="180"/>
      <c r="DU3" s="180"/>
      <c r="DV3" s="180"/>
      <c r="DW3" s="180"/>
      <c r="DX3" s="180"/>
      <c r="DY3" s="180"/>
      <c r="DZ3" s="180"/>
      <c r="EA3" s="180"/>
      <c r="EB3" s="180"/>
      <c r="EC3" s="180"/>
      <c r="ED3" s="180"/>
      <c r="EE3" s="180"/>
      <c r="EF3" s="180"/>
      <c r="EG3" s="180"/>
      <c r="EH3" s="180"/>
      <c r="EI3" s="180"/>
      <c r="EJ3" s="180"/>
      <c r="EK3" s="180"/>
      <c r="EL3" s="180"/>
      <c r="EM3" s="180"/>
      <c r="EN3" s="180"/>
      <c r="EO3" s="180"/>
      <c r="EP3" s="180"/>
      <c r="EQ3" s="180"/>
      <c r="ER3" s="180"/>
      <c r="ES3" s="180"/>
      <c r="ET3" s="180"/>
      <c r="EU3" s="180"/>
      <c r="EV3" s="180"/>
      <c r="EW3" s="180"/>
      <c r="EX3" s="180"/>
      <c r="EY3" s="180"/>
      <c r="EZ3" s="180"/>
      <c r="FA3" s="180"/>
      <c r="FB3" s="180"/>
      <c r="FC3" s="180"/>
      <c r="FD3" s="180"/>
      <c r="FE3" s="180"/>
      <c r="FF3" s="180"/>
      <c r="FG3" s="180"/>
      <c r="FH3" s="180"/>
      <c r="FI3" s="180"/>
      <c r="FJ3" s="180"/>
      <c r="FK3" s="180"/>
      <c r="FL3" s="180"/>
      <c r="FM3" s="180"/>
      <c r="FN3" s="180"/>
      <c r="FO3" s="180"/>
      <c r="FP3" s="180"/>
      <c r="FQ3" s="180"/>
      <c r="FR3" s="180"/>
      <c r="FS3" s="180"/>
      <c r="FT3" s="180"/>
      <c r="FU3" s="180"/>
      <c r="FV3" s="180"/>
      <c r="FW3" s="180"/>
      <c r="FX3" s="180"/>
      <c r="FY3" s="180"/>
      <c r="FZ3" s="180"/>
      <c r="GA3" s="180"/>
      <c r="GB3" s="180"/>
      <c r="GC3" s="180"/>
      <c r="GD3" s="180"/>
      <c r="GE3" s="180"/>
      <c r="GF3" s="180"/>
      <c r="GG3" s="180"/>
      <c r="GH3" s="180"/>
      <c r="GI3" s="180"/>
      <c r="GJ3" s="180"/>
      <c r="GK3" s="180"/>
      <c r="GL3" s="180"/>
      <c r="GM3" s="180"/>
      <c r="GN3" s="180"/>
      <c r="GO3" s="180"/>
      <c r="GP3" s="180"/>
      <c r="GQ3" s="180"/>
      <c r="GR3" s="180"/>
      <c r="GS3" s="180"/>
      <c r="GT3" s="180"/>
      <c r="GU3" s="180"/>
      <c r="GV3" s="180"/>
      <c r="GW3" s="180"/>
      <c r="GX3" s="180"/>
      <c r="GY3" s="180"/>
      <c r="GZ3" s="180"/>
      <c r="HA3" s="180"/>
      <c r="HB3" s="180"/>
      <c r="HC3" s="180"/>
      <c r="HD3" s="180"/>
      <c r="HE3" s="180"/>
      <c r="HF3" s="180"/>
      <c r="HG3" s="180"/>
      <c r="HH3" s="180"/>
      <c r="HI3" s="180"/>
      <c r="HJ3" s="180"/>
      <c r="HK3" s="180"/>
      <c r="HL3" s="180"/>
      <c r="HM3" s="180"/>
      <c r="HN3" s="180"/>
      <c r="HO3" s="180"/>
      <c r="HP3" s="180"/>
      <c r="HQ3" s="180"/>
      <c r="HR3" s="180"/>
      <c r="HS3" s="180"/>
      <c r="HT3" s="180"/>
      <c r="HU3" s="180"/>
      <c r="HV3" s="180"/>
      <c r="HW3" s="180"/>
      <c r="HX3" s="180"/>
      <c r="HY3" s="180"/>
      <c r="HZ3" s="180"/>
      <c r="IA3" s="180"/>
      <c r="IB3" s="180"/>
      <c r="IC3" s="180"/>
      <c r="ID3" s="180"/>
      <c r="IE3" s="180"/>
      <c r="IF3" s="180"/>
      <c r="IG3" s="180"/>
      <c r="IH3" s="180"/>
      <c r="II3" s="180"/>
      <c r="IJ3" s="180"/>
      <c r="IK3" s="180"/>
      <c r="IL3" s="180"/>
      <c r="IM3" s="180"/>
      <c r="IN3" s="180"/>
      <c r="IO3" s="180"/>
      <c r="IP3" s="180"/>
      <c r="IQ3" s="180"/>
      <c r="IR3" s="180"/>
      <c r="IS3" s="180"/>
    </row>
    <row r="4" ht="53.25" customHeight="1" spans="1:253">
      <c r="A4" s="181" t="s">
        <v>1316</v>
      </c>
      <c r="B4" s="182" t="s">
        <v>55</v>
      </c>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c r="CY4" s="183"/>
      <c r="CZ4" s="183"/>
      <c r="DA4" s="183"/>
      <c r="DB4" s="183"/>
      <c r="DC4" s="183"/>
      <c r="DD4" s="183"/>
      <c r="DE4" s="183"/>
      <c r="DF4" s="183"/>
      <c r="DG4" s="183"/>
      <c r="DH4" s="183"/>
      <c r="DI4" s="183"/>
      <c r="DJ4" s="183"/>
      <c r="DK4" s="183"/>
      <c r="DL4" s="183"/>
      <c r="DM4" s="183"/>
      <c r="DN4" s="183"/>
      <c r="DO4" s="183"/>
      <c r="DP4" s="183"/>
      <c r="DQ4" s="183"/>
      <c r="DR4" s="183"/>
      <c r="DS4" s="183"/>
      <c r="DT4" s="183"/>
      <c r="DU4" s="183"/>
      <c r="DV4" s="183"/>
      <c r="DW4" s="183"/>
      <c r="DX4" s="183"/>
      <c r="DY4" s="183"/>
      <c r="DZ4" s="183"/>
      <c r="EA4" s="183"/>
      <c r="EB4" s="183"/>
      <c r="EC4" s="183"/>
      <c r="ED4" s="183"/>
      <c r="EE4" s="183"/>
      <c r="EF4" s="183"/>
      <c r="EG4" s="183"/>
      <c r="EH4" s="183"/>
      <c r="EI4" s="183"/>
      <c r="EJ4" s="183"/>
      <c r="EK4" s="183"/>
      <c r="EL4" s="183"/>
      <c r="EM4" s="183"/>
      <c r="EN4" s="183"/>
      <c r="EO4" s="183"/>
      <c r="EP4" s="183"/>
      <c r="EQ4" s="183"/>
      <c r="ER4" s="183"/>
      <c r="ES4" s="183"/>
      <c r="ET4" s="183"/>
      <c r="EU4" s="183"/>
      <c r="EV4" s="183"/>
      <c r="EW4" s="183"/>
      <c r="EX4" s="183"/>
      <c r="EY4" s="183"/>
      <c r="EZ4" s="183"/>
      <c r="FA4" s="183"/>
      <c r="FB4" s="183"/>
      <c r="FC4" s="183"/>
      <c r="FD4" s="183"/>
      <c r="FE4" s="183"/>
      <c r="FF4" s="183"/>
      <c r="FG4" s="183"/>
      <c r="FH4" s="183"/>
      <c r="FI4" s="183"/>
      <c r="FJ4" s="183"/>
      <c r="FK4" s="183"/>
      <c r="FL4" s="183"/>
      <c r="FM4" s="183"/>
      <c r="FN4" s="183"/>
      <c r="FO4" s="183"/>
      <c r="FP4" s="183"/>
      <c r="FQ4" s="183"/>
      <c r="FR4" s="183"/>
      <c r="FS4" s="183"/>
      <c r="FT4" s="183"/>
      <c r="FU4" s="183"/>
      <c r="FV4" s="183"/>
      <c r="FW4" s="183"/>
      <c r="FX4" s="183"/>
      <c r="FY4" s="183"/>
      <c r="FZ4" s="183"/>
      <c r="GA4" s="183"/>
      <c r="GB4" s="183"/>
      <c r="GC4" s="183"/>
      <c r="GD4" s="183"/>
      <c r="GE4" s="183"/>
      <c r="GF4" s="183"/>
      <c r="GG4" s="183"/>
      <c r="GH4" s="183"/>
      <c r="GI4" s="183"/>
      <c r="GJ4" s="183"/>
      <c r="GK4" s="183"/>
      <c r="GL4" s="183"/>
      <c r="GM4" s="183"/>
      <c r="GN4" s="183"/>
      <c r="GO4" s="183"/>
      <c r="GP4" s="183"/>
      <c r="GQ4" s="183"/>
      <c r="GR4" s="183"/>
      <c r="GS4" s="183"/>
      <c r="GT4" s="183"/>
      <c r="GU4" s="183"/>
      <c r="GV4" s="183"/>
      <c r="GW4" s="183"/>
      <c r="GX4" s="183"/>
      <c r="GY4" s="183"/>
      <c r="GZ4" s="183"/>
      <c r="HA4" s="183"/>
      <c r="HB4" s="183"/>
      <c r="HC4" s="183"/>
      <c r="HD4" s="183"/>
      <c r="HE4" s="183"/>
      <c r="HF4" s="183"/>
      <c r="HG4" s="183"/>
      <c r="HH4" s="183"/>
      <c r="HI4" s="183"/>
      <c r="HJ4" s="183"/>
      <c r="HK4" s="183"/>
      <c r="HL4" s="183"/>
      <c r="HM4" s="183"/>
      <c r="HN4" s="183"/>
      <c r="HO4" s="183"/>
      <c r="HP4" s="183"/>
      <c r="HQ4" s="183"/>
      <c r="HR4" s="183"/>
      <c r="HS4" s="183"/>
      <c r="HT4" s="183"/>
      <c r="HU4" s="183"/>
      <c r="HV4" s="183"/>
      <c r="HW4" s="183"/>
      <c r="HX4" s="183"/>
      <c r="HY4" s="183"/>
      <c r="HZ4" s="183"/>
      <c r="IA4" s="183"/>
      <c r="IB4" s="183"/>
      <c r="IC4" s="183"/>
      <c r="ID4" s="183"/>
      <c r="IE4" s="183"/>
      <c r="IF4" s="183"/>
      <c r="IG4" s="183"/>
      <c r="IH4" s="183"/>
      <c r="II4" s="183"/>
      <c r="IJ4" s="183"/>
      <c r="IK4" s="183"/>
      <c r="IL4" s="183"/>
      <c r="IM4" s="183"/>
      <c r="IN4" s="183"/>
      <c r="IO4" s="183"/>
      <c r="IP4" s="183"/>
      <c r="IQ4" s="183"/>
      <c r="IR4" s="183"/>
      <c r="IS4" s="183"/>
    </row>
    <row r="5" ht="53.25" customHeight="1" spans="1:253">
      <c r="A5" s="184"/>
      <c r="B5" s="184"/>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5"/>
      <c r="BA5" s="185"/>
      <c r="BB5" s="185"/>
      <c r="BC5" s="185"/>
      <c r="BD5" s="185"/>
      <c r="BE5" s="185"/>
      <c r="BF5" s="185"/>
      <c r="BG5" s="185"/>
      <c r="BH5" s="185"/>
      <c r="BI5" s="185"/>
      <c r="BJ5" s="185"/>
      <c r="BK5" s="185"/>
      <c r="BL5" s="185"/>
      <c r="BM5" s="185"/>
      <c r="BN5" s="185"/>
      <c r="BO5" s="185"/>
      <c r="BP5" s="185"/>
      <c r="BQ5" s="185"/>
      <c r="BR5" s="185"/>
      <c r="BS5" s="185"/>
      <c r="BT5" s="185"/>
      <c r="BU5" s="185"/>
      <c r="BV5" s="185"/>
      <c r="BW5" s="185"/>
      <c r="BX5" s="185"/>
      <c r="BY5" s="185"/>
      <c r="BZ5" s="185"/>
      <c r="CA5" s="185"/>
      <c r="CB5" s="185"/>
      <c r="CC5" s="185"/>
      <c r="CD5" s="185"/>
      <c r="CE5" s="185"/>
      <c r="CF5" s="185"/>
      <c r="CG5" s="185"/>
      <c r="CH5" s="185"/>
      <c r="CI5" s="185"/>
      <c r="CJ5" s="185"/>
      <c r="CK5" s="185"/>
      <c r="CL5" s="185"/>
      <c r="CM5" s="185"/>
      <c r="CN5" s="185"/>
      <c r="CO5" s="185"/>
      <c r="CP5" s="185"/>
      <c r="CQ5" s="185"/>
      <c r="CR5" s="185"/>
      <c r="CS5" s="185"/>
      <c r="CT5" s="185"/>
      <c r="CU5" s="185"/>
      <c r="CV5" s="185"/>
      <c r="CW5" s="185"/>
      <c r="CX5" s="185"/>
      <c r="CY5" s="185"/>
      <c r="CZ5" s="185"/>
      <c r="DA5" s="185"/>
      <c r="DB5" s="185"/>
      <c r="DC5" s="185"/>
      <c r="DD5" s="185"/>
      <c r="DE5" s="185"/>
      <c r="DF5" s="185"/>
      <c r="DG5" s="185"/>
      <c r="DH5" s="185"/>
      <c r="DI5" s="185"/>
      <c r="DJ5" s="185"/>
      <c r="DK5" s="185"/>
      <c r="DL5" s="185"/>
      <c r="DM5" s="185"/>
      <c r="DN5" s="185"/>
      <c r="DO5" s="185"/>
      <c r="DP5" s="185"/>
      <c r="DQ5" s="185"/>
      <c r="DR5" s="185"/>
      <c r="DS5" s="185"/>
      <c r="DT5" s="185"/>
      <c r="DU5" s="185"/>
      <c r="DV5" s="185"/>
      <c r="DW5" s="185"/>
      <c r="DX5" s="185"/>
      <c r="DY5" s="185"/>
      <c r="DZ5" s="185"/>
      <c r="EA5" s="185"/>
      <c r="EB5" s="185"/>
      <c r="EC5" s="185"/>
      <c r="ED5" s="185"/>
      <c r="EE5" s="185"/>
      <c r="EF5" s="185"/>
      <c r="EG5" s="185"/>
      <c r="EH5" s="185"/>
      <c r="EI5" s="185"/>
      <c r="EJ5" s="185"/>
      <c r="EK5" s="185"/>
      <c r="EL5" s="185"/>
      <c r="EM5" s="185"/>
      <c r="EN5" s="185"/>
      <c r="EO5" s="185"/>
      <c r="EP5" s="185"/>
      <c r="EQ5" s="185"/>
      <c r="ER5" s="185"/>
      <c r="ES5" s="185"/>
      <c r="ET5" s="185"/>
      <c r="EU5" s="185"/>
      <c r="EV5" s="185"/>
      <c r="EW5" s="185"/>
      <c r="EX5" s="185"/>
      <c r="EY5" s="185"/>
      <c r="EZ5" s="185"/>
      <c r="FA5" s="185"/>
      <c r="FB5" s="185"/>
      <c r="FC5" s="185"/>
      <c r="FD5" s="185"/>
      <c r="FE5" s="185"/>
      <c r="FF5" s="185"/>
      <c r="FG5" s="185"/>
      <c r="FH5" s="185"/>
      <c r="FI5" s="185"/>
      <c r="FJ5" s="185"/>
      <c r="FK5" s="185"/>
      <c r="FL5" s="185"/>
      <c r="FM5" s="185"/>
      <c r="FN5" s="185"/>
      <c r="FO5" s="185"/>
      <c r="FP5" s="185"/>
      <c r="FQ5" s="185"/>
      <c r="FR5" s="185"/>
      <c r="FS5" s="185"/>
      <c r="FT5" s="185"/>
      <c r="FU5" s="185"/>
      <c r="FV5" s="185"/>
      <c r="FW5" s="185"/>
      <c r="FX5" s="185"/>
      <c r="FY5" s="185"/>
      <c r="FZ5" s="185"/>
      <c r="GA5" s="185"/>
      <c r="GB5" s="185"/>
      <c r="GC5" s="185"/>
      <c r="GD5" s="185"/>
      <c r="GE5" s="185"/>
      <c r="GF5" s="185"/>
      <c r="GG5" s="185"/>
      <c r="GH5" s="185"/>
      <c r="GI5" s="185"/>
      <c r="GJ5" s="185"/>
      <c r="GK5" s="185"/>
      <c r="GL5" s="185"/>
      <c r="GM5" s="185"/>
      <c r="GN5" s="185"/>
      <c r="GO5" s="185"/>
      <c r="GP5" s="185"/>
      <c r="GQ5" s="185"/>
      <c r="GR5" s="185"/>
      <c r="GS5" s="185"/>
      <c r="GT5" s="185"/>
      <c r="GU5" s="185"/>
      <c r="GV5" s="185"/>
      <c r="GW5" s="185"/>
      <c r="GX5" s="185"/>
      <c r="GY5" s="185"/>
      <c r="GZ5" s="185"/>
      <c r="HA5" s="185"/>
      <c r="HB5" s="185"/>
      <c r="HC5" s="185"/>
      <c r="HD5" s="185"/>
      <c r="HE5" s="185"/>
      <c r="HF5" s="185"/>
      <c r="HG5" s="185"/>
      <c r="HH5" s="185"/>
      <c r="HI5" s="185"/>
      <c r="HJ5" s="185"/>
      <c r="HK5" s="185"/>
      <c r="HL5" s="185"/>
      <c r="HM5" s="185"/>
      <c r="HN5" s="185"/>
      <c r="HO5" s="185"/>
      <c r="HP5" s="185"/>
      <c r="HQ5" s="185"/>
      <c r="HR5" s="185"/>
      <c r="HS5" s="185"/>
      <c r="HT5" s="185"/>
      <c r="HU5" s="185"/>
      <c r="HV5" s="185"/>
      <c r="HW5" s="185"/>
      <c r="HX5" s="185"/>
      <c r="HY5" s="185"/>
      <c r="HZ5" s="185"/>
      <c r="IA5" s="185"/>
      <c r="IB5" s="185"/>
      <c r="IC5" s="185"/>
      <c r="ID5" s="185"/>
      <c r="IE5" s="185"/>
      <c r="IF5" s="185"/>
      <c r="IG5" s="185"/>
      <c r="IH5" s="185"/>
      <c r="II5" s="185"/>
      <c r="IJ5" s="185"/>
      <c r="IK5" s="185"/>
      <c r="IL5" s="185"/>
      <c r="IM5" s="185"/>
      <c r="IN5" s="185"/>
      <c r="IO5" s="185"/>
      <c r="IP5" s="185"/>
      <c r="IQ5" s="185"/>
      <c r="IR5" s="185"/>
      <c r="IS5" s="185"/>
    </row>
    <row r="6" ht="53.25" customHeight="1" spans="1:253">
      <c r="A6" s="184"/>
      <c r="B6" s="184"/>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E6" s="180"/>
      <c r="BF6" s="180"/>
      <c r="BG6" s="180"/>
      <c r="BH6" s="180"/>
      <c r="BI6" s="180"/>
      <c r="BJ6" s="180"/>
      <c r="BK6" s="180"/>
      <c r="BL6" s="180"/>
      <c r="BM6" s="180"/>
      <c r="BN6" s="180"/>
      <c r="BO6" s="180"/>
      <c r="BP6" s="180"/>
      <c r="BQ6" s="180"/>
      <c r="BR6" s="180"/>
      <c r="BS6" s="180"/>
      <c r="BT6" s="180"/>
      <c r="BU6" s="180"/>
      <c r="BV6" s="180"/>
      <c r="BW6" s="180"/>
      <c r="BX6" s="180"/>
      <c r="BY6" s="180"/>
      <c r="BZ6" s="180"/>
      <c r="CA6" s="180"/>
      <c r="CB6" s="180"/>
      <c r="CC6" s="180"/>
      <c r="CD6" s="180"/>
      <c r="CE6" s="180"/>
      <c r="CF6" s="180"/>
      <c r="CG6" s="180"/>
      <c r="CH6" s="180"/>
      <c r="CI6" s="180"/>
      <c r="CJ6" s="180"/>
      <c r="CK6" s="180"/>
      <c r="CL6" s="180"/>
      <c r="CM6" s="180"/>
      <c r="CN6" s="180"/>
      <c r="CO6" s="180"/>
      <c r="CP6" s="180"/>
      <c r="CQ6" s="180"/>
      <c r="CR6" s="180"/>
      <c r="CS6" s="180"/>
      <c r="CT6" s="180"/>
      <c r="CU6" s="180"/>
      <c r="CV6" s="180"/>
      <c r="CW6" s="180"/>
      <c r="CX6" s="180"/>
      <c r="CY6" s="180"/>
      <c r="CZ6" s="180"/>
      <c r="DA6" s="180"/>
      <c r="DB6" s="180"/>
      <c r="DC6" s="180"/>
      <c r="DD6" s="180"/>
      <c r="DE6" s="180"/>
      <c r="DF6" s="180"/>
      <c r="DG6" s="180"/>
      <c r="DH6" s="180"/>
      <c r="DI6" s="180"/>
      <c r="DJ6" s="180"/>
      <c r="DK6" s="180"/>
      <c r="DL6" s="180"/>
      <c r="DM6" s="180"/>
      <c r="DN6" s="180"/>
      <c r="DO6" s="180"/>
      <c r="DP6" s="180"/>
      <c r="DQ6" s="180"/>
      <c r="DR6" s="180"/>
      <c r="DS6" s="180"/>
      <c r="DT6" s="180"/>
      <c r="DU6" s="180"/>
      <c r="DV6" s="180"/>
      <c r="DW6" s="180"/>
      <c r="DX6" s="180"/>
      <c r="DY6" s="180"/>
      <c r="DZ6" s="180"/>
      <c r="EA6" s="180"/>
      <c r="EB6" s="180"/>
      <c r="EC6" s="180"/>
      <c r="ED6" s="180"/>
      <c r="EE6" s="180"/>
      <c r="EF6" s="180"/>
      <c r="EG6" s="180"/>
      <c r="EH6" s="180"/>
      <c r="EI6" s="180"/>
      <c r="EJ6" s="180"/>
      <c r="EK6" s="180"/>
      <c r="EL6" s="180"/>
      <c r="EM6" s="180"/>
      <c r="EN6" s="180"/>
      <c r="EO6" s="180"/>
      <c r="EP6" s="180"/>
      <c r="EQ6" s="180"/>
      <c r="ER6" s="180"/>
      <c r="ES6" s="180"/>
      <c r="ET6" s="180"/>
      <c r="EU6" s="180"/>
      <c r="EV6" s="180"/>
      <c r="EW6" s="180"/>
      <c r="EX6" s="180"/>
      <c r="EY6" s="180"/>
      <c r="EZ6" s="180"/>
      <c r="FA6" s="180"/>
      <c r="FB6" s="180"/>
      <c r="FC6" s="180"/>
      <c r="FD6" s="180"/>
      <c r="FE6" s="180"/>
      <c r="FF6" s="180"/>
      <c r="FG6" s="180"/>
      <c r="FH6" s="180"/>
      <c r="FI6" s="180"/>
      <c r="FJ6" s="180"/>
      <c r="FK6" s="180"/>
      <c r="FL6" s="180"/>
      <c r="FM6" s="180"/>
      <c r="FN6" s="180"/>
      <c r="FO6" s="180"/>
      <c r="FP6" s="180"/>
      <c r="FQ6" s="180"/>
      <c r="FR6" s="180"/>
      <c r="FS6" s="180"/>
      <c r="FT6" s="180"/>
      <c r="FU6" s="180"/>
      <c r="FV6" s="180"/>
      <c r="FW6" s="180"/>
      <c r="FX6" s="180"/>
      <c r="FY6" s="180"/>
      <c r="FZ6" s="180"/>
      <c r="GA6" s="180"/>
      <c r="GB6" s="180"/>
      <c r="GC6" s="180"/>
      <c r="GD6" s="180"/>
      <c r="GE6" s="180"/>
      <c r="GF6" s="180"/>
      <c r="GG6" s="180"/>
      <c r="GH6" s="180"/>
      <c r="GI6" s="180"/>
      <c r="GJ6" s="180"/>
      <c r="GK6" s="180"/>
      <c r="GL6" s="180"/>
      <c r="GM6" s="180"/>
      <c r="GN6" s="180"/>
      <c r="GO6" s="180"/>
      <c r="GP6" s="180"/>
      <c r="GQ6" s="180"/>
      <c r="GR6" s="180"/>
      <c r="GS6" s="180"/>
      <c r="GT6" s="180"/>
      <c r="GU6" s="180"/>
      <c r="GV6" s="180"/>
      <c r="GW6" s="180"/>
      <c r="GX6" s="180"/>
      <c r="GY6" s="180"/>
      <c r="GZ6" s="180"/>
      <c r="HA6" s="180"/>
      <c r="HB6" s="180"/>
      <c r="HC6" s="180"/>
      <c r="HD6" s="180"/>
      <c r="HE6" s="180"/>
      <c r="HF6" s="180"/>
      <c r="HG6" s="180"/>
      <c r="HH6" s="180"/>
      <c r="HI6" s="180"/>
      <c r="HJ6" s="180"/>
      <c r="HK6" s="180"/>
      <c r="HL6" s="180"/>
      <c r="HM6" s="180"/>
      <c r="HN6" s="180"/>
      <c r="HO6" s="180"/>
      <c r="HP6" s="180"/>
      <c r="HQ6" s="180"/>
      <c r="HR6" s="180"/>
      <c r="HS6" s="180"/>
      <c r="HT6" s="180"/>
      <c r="HU6" s="180"/>
      <c r="HV6" s="180"/>
      <c r="HW6" s="180"/>
      <c r="HX6" s="180"/>
      <c r="HY6" s="180"/>
      <c r="HZ6" s="180"/>
      <c r="IA6" s="180"/>
      <c r="IB6" s="180"/>
      <c r="IC6" s="180"/>
      <c r="ID6" s="180"/>
      <c r="IE6" s="180"/>
      <c r="IF6" s="180"/>
      <c r="IG6" s="180"/>
      <c r="IH6" s="180"/>
      <c r="II6" s="180"/>
      <c r="IJ6" s="180"/>
      <c r="IK6" s="180"/>
      <c r="IL6" s="180"/>
      <c r="IM6" s="180"/>
      <c r="IN6" s="180"/>
      <c r="IO6" s="180"/>
      <c r="IP6" s="180"/>
      <c r="IQ6" s="180"/>
      <c r="IR6" s="180"/>
      <c r="IS6" s="180"/>
    </row>
    <row r="7" ht="53.25" customHeight="1" spans="1:253">
      <c r="A7" s="184"/>
      <c r="B7" s="184"/>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80"/>
      <c r="CB7" s="180"/>
      <c r="CC7" s="180"/>
      <c r="CD7" s="180"/>
      <c r="CE7" s="180"/>
      <c r="CF7" s="180"/>
      <c r="CG7" s="180"/>
      <c r="CH7" s="180"/>
      <c r="CI7" s="180"/>
      <c r="CJ7" s="180"/>
      <c r="CK7" s="180"/>
      <c r="CL7" s="180"/>
      <c r="CM7" s="180"/>
      <c r="CN7" s="180"/>
      <c r="CO7" s="180"/>
      <c r="CP7" s="180"/>
      <c r="CQ7" s="180"/>
      <c r="CR7" s="180"/>
      <c r="CS7" s="180"/>
      <c r="CT7" s="180"/>
      <c r="CU7" s="180"/>
      <c r="CV7" s="180"/>
      <c r="CW7" s="180"/>
      <c r="CX7" s="180"/>
      <c r="CY7" s="180"/>
      <c r="CZ7" s="180"/>
      <c r="DA7" s="180"/>
      <c r="DB7" s="180"/>
      <c r="DC7" s="180"/>
      <c r="DD7" s="180"/>
      <c r="DE7" s="180"/>
      <c r="DF7" s="180"/>
      <c r="DG7" s="180"/>
      <c r="DH7" s="180"/>
      <c r="DI7" s="180"/>
      <c r="DJ7" s="180"/>
      <c r="DK7" s="180"/>
      <c r="DL7" s="180"/>
      <c r="DM7" s="180"/>
      <c r="DN7" s="180"/>
      <c r="DO7" s="180"/>
      <c r="DP7" s="180"/>
      <c r="DQ7" s="180"/>
      <c r="DR7" s="180"/>
      <c r="DS7" s="180"/>
      <c r="DT7" s="180"/>
      <c r="DU7" s="180"/>
      <c r="DV7" s="180"/>
      <c r="DW7" s="180"/>
      <c r="DX7" s="180"/>
      <c r="DY7" s="180"/>
      <c r="DZ7" s="180"/>
      <c r="EA7" s="180"/>
      <c r="EB7" s="180"/>
      <c r="EC7" s="180"/>
      <c r="ED7" s="180"/>
      <c r="EE7" s="180"/>
      <c r="EF7" s="180"/>
      <c r="EG7" s="180"/>
      <c r="EH7" s="180"/>
      <c r="EI7" s="180"/>
      <c r="EJ7" s="180"/>
      <c r="EK7" s="180"/>
      <c r="EL7" s="180"/>
      <c r="EM7" s="180"/>
      <c r="EN7" s="180"/>
      <c r="EO7" s="180"/>
      <c r="EP7" s="180"/>
      <c r="EQ7" s="180"/>
      <c r="ER7" s="180"/>
      <c r="ES7" s="180"/>
      <c r="ET7" s="180"/>
      <c r="EU7" s="180"/>
      <c r="EV7" s="180"/>
      <c r="EW7" s="180"/>
      <c r="EX7" s="180"/>
      <c r="EY7" s="180"/>
      <c r="EZ7" s="180"/>
      <c r="FA7" s="180"/>
      <c r="FB7" s="180"/>
      <c r="FC7" s="180"/>
      <c r="FD7" s="180"/>
      <c r="FE7" s="180"/>
      <c r="FF7" s="180"/>
      <c r="FG7" s="180"/>
      <c r="FH7" s="180"/>
      <c r="FI7" s="180"/>
      <c r="FJ7" s="180"/>
      <c r="FK7" s="180"/>
      <c r="FL7" s="180"/>
      <c r="FM7" s="180"/>
      <c r="FN7" s="180"/>
      <c r="FO7" s="180"/>
      <c r="FP7" s="180"/>
      <c r="FQ7" s="180"/>
      <c r="FR7" s="180"/>
      <c r="FS7" s="180"/>
      <c r="FT7" s="180"/>
      <c r="FU7" s="180"/>
      <c r="FV7" s="180"/>
      <c r="FW7" s="180"/>
      <c r="FX7" s="180"/>
      <c r="FY7" s="180"/>
      <c r="FZ7" s="180"/>
      <c r="GA7" s="180"/>
      <c r="GB7" s="180"/>
      <c r="GC7" s="180"/>
      <c r="GD7" s="180"/>
      <c r="GE7" s="180"/>
      <c r="GF7" s="180"/>
      <c r="GG7" s="180"/>
      <c r="GH7" s="180"/>
      <c r="GI7" s="180"/>
      <c r="GJ7" s="180"/>
      <c r="GK7" s="180"/>
      <c r="GL7" s="180"/>
      <c r="GM7" s="180"/>
      <c r="GN7" s="180"/>
      <c r="GO7" s="180"/>
      <c r="GP7" s="180"/>
      <c r="GQ7" s="180"/>
      <c r="GR7" s="180"/>
      <c r="GS7" s="180"/>
      <c r="GT7" s="180"/>
      <c r="GU7" s="180"/>
      <c r="GV7" s="180"/>
      <c r="GW7" s="180"/>
      <c r="GX7" s="180"/>
      <c r="GY7" s="180"/>
      <c r="GZ7" s="180"/>
      <c r="HA7" s="180"/>
      <c r="HB7" s="180"/>
      <c r="HC7" s="180"/>
      <c r="HD7" s="180"/>
      <c r="HE7" s="180"/>
      <c r="HF7" s="180"/>
      <c r="HG7" s="180"/>
      <c r="HH7" s="180"/>
      <c r="HI7" s="180"/>
      <c r="HJ7" s="180"/>
      <c r="HK7" s="180"/>
      <c r="HL7" s="180"/>
      <c r="HM7" s="180"/>
      <c r="HN7" s="180"/>
      <c r="HO7" s="180"/>
      <c r="HP7" s="180"/>
      <c r="HQ7" s="180"/>
      <c r="HR7" s="180"/>
      <c r="HS7" s="180"/>
      <c r="HT7" s="180"/>
      <c r="HU7" s="180"/>
      <c r="HV7" s="180"/>
      <c r="HW7" s="180"/>
      <c r="HX7" s="180"/>
      <c r="HY7" s="180"/>
      <c r="HZ7" s="180"/>
      <c r="IA7" s="180"/>
      <c r="IB7" s="180"/>
      <c r="IC7" s="180"/>
      <c r="ID7" s="180"/>
      <c r="IE7" s="180"/>
      <c r="IF7" s="180"/>
      <c r="IG7" s="180"/>
      <c r="IH7" s="180"/>
      <c r="II7" s="180"/>
      <c r="IJ7" s="180"/>
      <c r="IK7" s="180"/>
      <c r="IL7" s="180"/>
      <c r="IM7" s="180"/>
      <c r="IN7" s="180"/>
      <c r="IO7" s="180"/>
      <c r="IP7" s="180"/>
      <c r="IQ7" s="180"/>
      <c r="IR7" s="180"/>
      <c r="IS7" s="180"/>
    </row>
    <row r="8" ht="53.25" customHeight="1" spans="1:253">
      <c r="A8" s="186" t="s">
        <v>1313</v>
      </c>
      <c r="B8" s="184"/>
      <c r="C8" s="187"/>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c r="BE8" s="187"/>
      <c r="BF8" s="187"/>
      <c r="BG8" s="187"/>
      <c r="BH8" s="187"/>
      <c r="BI8" s="187"/>
      <c r="BJ8" s="187"/>
      <c r="BK8" s="187"/>
      <c r="BL8" s="187"/>
      <c r="BM8" s="187"/>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7"/>
      <c r="CM8" s="187"/>
      <c r="CN8" s="187"/>
      <c r="CO8" s="187"/>
      <c r="CP8" s="187"/>
      <c r="CQ8" s="187"/>
      <c r="CR8" s="187"/>
      <c r="CS8" s="187"/>
      <c r="CT8" s="187"/>
      <c r="CU8" s="187"/>
      <c r="CV8" s="187"/>
      <c r="CW8" s="187"/>
      <c r="CX8" s="187"/>
      <c r="CY8" s="187"/>
      <c r="CZ8" s="187"/>
      <c r="DA8" s="187"/>
      <c r="DB8" s="187"/>
      <c r="DC8" s="187"/>
      <c r="DD8" s="187"/>
      <c r="DE8" s="187"/>
      <c r="DF8" s="187"/>
      <c r="DG8" s="187"/>
      <c r="DH8" s="187"/>
      <c r="DI8" s="187"/>
      <c r="DJ8" s="187"/>
      <c r="DK8" s="187"/>
      <c r="DL8" s="187"/>
      <c r="DM8" s="187"/>
      <c r="DN8" s="187"/>
      <c r="DO8" s="187"/>
      <c r="DP8" s="187"/>
      <c r="DQ8" s="187"/>
      <c r="DR8" s="187"/>
      <c r="DS8" s="187"/>
      <c r="DT8" s="187"/>
      <c r="DU8" s="187"/>
      <c r="DV8" s="187"/>
      <c r="DW8" s="187"/>
      <c r="DX8" s="187"/>
      <c r="DY8" s="187"/>
      <c r="DZ8" s="187"/>
      <c r="EA8" s="187"/>
      <c r="EB8" s="187"/>
      <c r="EC8" s="187"/>
      <c r="ED8" s="187"/>
      <c r="EE8" s="187"/>
      <c r="EF8" s="187"/>
      <c r="EG8" s="187"/>
      <c r="EH8" s="187"/>
      <c r="EI8" s="187"/>
      <c r="EJ8" s="187"/>
      <c r="EK8" s="187"/>
      <c r="EL8" s="187"/>
      <c r="EM8" s="187"/>
      <c r="EN8" s="187"/>
      <c r="EO8" s="187"/>
      <c r="EP8" s="187"/>
      <c r="EQ8" s="187"/>
      <c r="ER8" s="187"/>
      <c r="ES8" s="187"/>
      <c r="ET8" s="187"/>
      <c r="EU8" s="187"/>
      <c r="EV8" s="187"/>
      <c r="EW8" s="187"/>
      <c r="EX8" s="187"/>
      <c r="EY8" s="187"/>
      <c r="EZ8" s="187"/>
      <c r="FA8" s="187"/>
      <c r="FB8" s="187"/>
      <c r="FC8" s="187"/>
      <c r="FD8" s="187"/>
      <c r="FE8" s="187"/>
      <c r="FF8" s="187"/>
      <c r="FG8" s="187"/>
      <c r="FH8" s="187"/>
      <c r="FI8" s="187"/>
      <c r="FJ8" s="187"/>
      <c r="FK8" s="187"/>
      <c r="FL8" s="187"/>
      <c r="FM8" s="187"/>
      <c r="FN8" s="187"/>
      <c r="FO8" s="187"/>
      <c r="FP8" s="187"/>
      <c r="FQ8" s="187"/>
      <c r="FR8" s="187"/>
      <c r="FS8" s="187"/>
      <c r="FT8" s="187"/>
      <c r="FU8" s="187"/>
      <c r="FV8" s="187"/>
      <c r="FW8" s="187"/>
      <c r="FX8" s="187"/>
      <c r="FY8" s="187"/>
      <c r="FZ8" s="187"/>
      <c r="GA8" s="187"/>
      <c r="GB8" s="187"/>
      <c r="GC8" s="187"/>
      <c r="GD8" s="187"/>
      <c r="GE8" s="187"/>
      <c r="GF8" s="187"/>
      <c r="GG8" s="187"/>
      <c r="GH8" s="187"/>
      <c r="GI8" s="187"/>
      <c r="GJ8" s="187"/>
      <c r="GK8" s="187"/>
      <c r="GL8" s="187"/>
      <c r="GM8" s="187"/>
      <c r="GN8" s="187"/>
      <c r="GO8" s="187"/>
      <c r="GP8" s="187"/>
      <c r="GQ8" s="187"/>
      <c r="GR8" s="187"/>
      <c r="GS8" s="187"/>
      <c r="GT8" s="187"/>
      <c r="GU8" s="187"/>
      <c r="GV8" s="187"/>
      <c r="GW8" s="187"/>
      <c r="GX8" s="187"/>
      <c r="GY8" s="187"/>
      <c r="GZ8" s="187"/>
      <c r="HA8" s="187"/>
      <c r="HB8" s="187"/>
      <c r="HC8" s="187"/>
      <c r="HD8" s="187"/>
      <c r="HE8" s="187"/>
      <c r="HF8" s="187"/>
      <c r="HG8" s="187"/>
      <c r="HH8" s="187"/>
      <c r="HI8" s="187"/>
      <c r="HJ8" s="187"/>
      <c r="HK8" s="187"/>
      <c r="HL8" s="187"/>
      <c r="HM8" s="187"/>
      <c r="HN8" s="187"/>
      <c r="HO8" s="187"/>
      <c r="HP8" s="187"/>
      <c r="HQ8" s="187"/>
      <c r="HR8" s="187"/>
      <c r="HS8" s="187"/>
      <c r="HT8" s="187"/>
      <c r="HU8" s="187"/>
      <c r="HV8" s="187"/>
      <c r="HW8" s="187"/>
      <c r="HX8" s="187"/>
      <c r="HY8" s="187"/>
      <c r="HZ8" s="187"/>
      <c r="IA8" s="187"/>
      <c r="IB8" s="187"/>
      <c r="IC8" s="187"/>
      <c r="ID8" s="187"/>
      <c r="IE8" s="187"/>
      <c r="IF8" s="187"/>
      <c r="IG8" s="187"/>
      <c r="IH8" s="187"/>
      <c r="II8" s="187"/>
      <c r="IJ8" s="187"/>
      <c r="IK8" s="187"/>
      <c r="IL8" s="187"/>
      <c r="IM8" s="187"/>
      <c r="IN8" s="187"/>
      <c r="IO8" s="187"/>
      <c r="IP8" s="187"/>
      <c r="IQ8" s="187"/>
      <c r="IR8" s="187"/>
      <c r="IS8" s="187"/>
    </row>
    <row r="9" ht="58" customHeight="1" spans="1:253">
      <c r="A9" s="188" t="s">
        <v>1314</v>
      </c>
      <c r="B9" s="189"/>
      <c r="C9" s="173"/>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73"/>
      <c r="CC9" s="173"/>
      <c r="CD9" s="173"/>
      <c r="CE9" s="173"/>
      <c r="CF9" s="173"/>
      <c r="CG9" s="173"/>
      <c r="CH9" s="173"/>
      <c r="CI9" s="173"/>
      <c r="CJ9" s="173"/>
      <c r="CK9" s="173"/>
      <c r="CL9" s="173"/>
      <c r="CM9" s="173"/>
      <c r="CN9" s="173"/>
      <c r="CO9" s="173"/>
      <c r="CP9" s="173"/>
      <c r="CQ9" s="173"/>
      <c r="CR9" s="173"/>
      <c r="CS9" s="173"/>
      <c r="CT9" s="173"/>
      <c r="CU9" s="173"/>
      <c r="CV9" s="173"/>
      <c r="CW9" s="173"/>
      <c r="CX9" s="173"/>
      <c r="CY9" s="173"/>
      <c r="CZ9" s="173"/>
      <c r="DA9" s="173"/>
      <c r="DB9" s="173"/>
      <c r="DC9" s="173"/>
      <c r="DD9" s="173"/>
      <c r="DE9" s="173"/>
      <c r="DF9" s="173"/>
      <c r="DG9" s="173"/>
      <c r="DH9" s="173"/>
      <c r="DI9" s="173"/>
      <c r="DJ9" s="173"/>
      <c r="DK9" s="173"/>
      <c r="DL9" s="173"/>
      <c r="DM9" s="173"/>
      <c r="DN9" s="173"/>
      <c r="DO9" s="173"/>
      <c r="DP9" s="173"/>
      <c r="DQ9" s="173"/>
      <c r="DR9" s="173"/>
      <c r="DS9" s="173"/>
      <c r="DT9" s="173"/>
      <c r="DU9" s="173"/>
      <c r="DV9" s="173"/>
      <c r="DW9" s="173"/>
      <c r="DX9" s="173"/>
      <c r="DY9" s="173"/>
      <c r="DZ9" s="173"/>
      <c r="EA9" s="173"/>
      <c r="EB9" s="173"/>
      <c r="EC9" s="173"/>
      <c r="ED9" s="173"/>
      <c r="EE9" s="173"/>
      <c r="EF9" s="173"/>
      <c r="EG9" s="173"/>
      <c r="EH9" s="173"/>
      <c r="EI9" s="173"/>
      <c r="EJ9" s="173"/>
      <c r="EK9" s="173"/>
      <c r="EL9" s="173"/>
      <c r="EM9" s="173"/>
      <c r="EN9" s="173"/>
      <c r="EO9" s="173"/>
      <c r="EP9" s="173"/>
      <c r="EQ9" s="173"/>
      <c r="ER9" s="173"/>
      <c r="ES9" s="173"/>
      <c r="ET9" s="173"/>
      <c r="EU9" s="173"/>
      <c r="EV9" s="173"/>
      <c r="EW9" s="173"/>
      <c r="EX9" s="173"/>
      <c r="EY9" s="173"/>
      <c r="EZ9" s="173"/>
      <c r="FA9" s="173"/>
      <c r="FB9" s="173"/>
      <c r="FC9" s="173"/>
      <c r="FD9" s="173"/>
      <c r="FE9" s="173"/>
      <c r="FF9" s="173"/>
      <c r="FG9" s="173"/>
      <c r="FH9" s="173"/>
      <c r="FI9" s="173"/>
      <c r="FJ9" s="173"/>
      <c r="FK9" s="173"/>
      <c r="FL9" s="173"/>
      <c r="FM9" s="173"/>
      <c r="FN9" s="173"/>
      <c r="FO9" s="173"/>
      <c r="FP9" s="173"/>
      <c r="FQ9" s="173"/>
      <c r="FR9" s="173"/>
      <c r="FS9" s="173"/>
      <c r="FT9" s="173"/>
      <c r="FU9" s="173"/>
      <c r="FV9" s="173"/>
      <c r="FW9" s="173"/>
      <c r="FX9" s="173"/>
      <c r="FY9" s="173"/>
      <c r="FZ9" s="173"/>
      <c r="GA9" s="173"/>
      <c r="GB9" s="173"/>
      <c r="GC9" s="173"/>
      <c r="GD9" s="173"/>
      <c r="GE9" s="173"/>
      <c r="GF9" s="173"/>
      <c r="GG9" s="173"/>
      <c r="GH9" s="173"/>
      <c r="GI9" s="173"/>
      <c r="GJ9" s="173"/>
      <c r="GK9" s="173"/>
      <c r="GL9" s="173"/>
      <c r="GM9" s="173"/>
      <c r="GN9" s="173"/>
      <c r="GO9" s="173"/>
      <c r="GP9" s="173"/>
      <c r="GQ9" s="173"/>
      <c r="GR9" s="173"/>
      <c r="GS9" s="173"/>
      <c r="GT9" s="173"/>
      <c r="GU9" s="173"/>
      <c r="GV9" s="173"/>
      <c r="GW9" s="173"/>
      <c r="GX9" s="173"/>
      <c r="GY9" s="173"/>
      <c r="GZ9" s="173"/>
      <c r="HA9" s="173"/>
      <c r="HB9" s="173"/>
      <c r="HC9" s="173"/>
      <c r="HD9" s="173"/>
      <c r="HE9" s="173"/>
      <c r="HF9" s="173"/>
      <c r="HG9" s="173"/>
      <c r="HH9" s="173"/>
      <c r="HI9" s="173"/>
      <c r="HJ9" s="173"/>
      <c r="HK9" s="173"/>
      <c r="HL9" s="173"/>
      <c r="HM9" s="173"/>
      <c r="HN9" s="173"/>
      <c r="HO9" s="173"/>
      <c r="HP9" s="173"/>
      <c r="HQ9" s="173"/>
      <c r="HR9" s="173"/>
      <c r="HS9" s="173"/>
      <c r="HT9" s="173"/>
      <c r="HU9" s="173"/>
      <c r="HV9" s="173"/>
      <c r="HW9" s="173"/>
      <c r="HX9" s="173"/>
      <c r="HY9" s="173"/>
      <c r="HZ9" s="173"/>
      <c r="IA9" s="173"/>
      <c r="IB9" s="173"/>
      <c r="IC9" s="173"/>
      <c r="ID9" s="173"/>
      <c r="IE9" s="173"/>
      <c r="IF9" s="173"/>
      <c r="IG9" s="173"/>
      <c r="IH9" s="173"/>
      <c r="II9" s="173"/>
      <c r="IJ9" s="173"/>
      <c r="IK9" s="173"/>
      <c r="IL9" s="173"/>
      <c r="IM9" s="173"/>
      <c r="IN9" s="173"/>
      <c r="IO9" s="173"/>
      <c r="IP9" s="173"/>
      <c r="IQ9" s="173"/>
      <c r="IR9" s="173"/>
      <c r="IS9" s="173"/>
    </row>
  </sheetData>
  <mergeCells count="2">
    <mergeCell ref="A2:B2"/>
    <mergeCell ref="A9:B9"/>
  </mergeCells>
  <printOptions horizontalCentered="1"/>
  <pageMargins left="0.708661417322835" right="0.708661417322835" top="0.748031496062992" bottom="0.748031496062992" header="0.31496062992126" footer="0.31496062992126"/>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B18" sqref="B18"/>
    </sheetView>
  </sheetViews>
  <sheetFormatPr defaultColWidth="9" defaultRowHeight="15.75" outlineLevelCol="1"/>
  <cols>
    <col min="1" max="1" width="33.25" style="81" customWidth="1"/>
    <col min="2" max="2" width="33.25" style="82" customWidth="1"/>
    <col min="3" max="16384" width="9" style="81"/>
  </cols>
  <sheetData>
    <row r="1" ht="21" customHeight="1" spans="1:1">
      <c r="A1" s="76" t="s">
        <v>1396</v>
      </c>
    </row>
    <row r="2" ht="24.75" customHeight="1" spans="1:2">
      <c r="A2" s="84" t="s">
        <v>25</v>
      </c>
      <c r="B2" s="84"/>
    </row>
    <row r="3" s="76" customFormat="1" ht="24" customHeight="1" spans="2:2">
      <c r="B3" s="86" t="s">
        <v>80</v>
      </c>
    </row>
    <row r="4" s="164" customFormat="1" ht="51" customHeight="1" spans="1:2">
      <c r="A4" s="166" t="s">
        <v>1318</v>
      </c>
      <c r="B4" s="167" t="s">
        <v>55</v>
      </c>
    </row>
    <row r="5" s="165" customFormat="1" ht="48" customHeight="1" spans="1:2">
      <c r="A5" s="168" t="s">
        <v>1397</v>
      </c>
      <c r="B5" s="169"/>
    </row>
    <row r="6" s="165" customFormat="1" ht="48" customHeight="1" spans="1:2">
      <c r="A6" s="168" t="s">
        <v>1398</v>
      </c>
      <c r="B6" s="169"/>
    </row>
    <row r="7" s="165" customFormat="1" ht="48" customHeight="1" spans="1:2">
      <c r="A7" s="170" t="s">
        <v>1311</v>
      </c>
      <c r="B7" s="169"/>
    </row>
    <row r="8" s="77" customFormat="1" ht="48" customHeight="1" spans="1:2">
      <c r="A8" s="171" t="s">
        <v>1313</v>
      </c>
      <c r="B8" s="172"/>
    </row>
    <row r="12" spans="1:1">
      <c r="A12" s="117" t="s">
        <v>1399</v>
      </c>
    </row>
  </sheetData>
  <mergeCells count="1">
    <mergeCell ref="A2:B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workbookViewId="0">
      <selection activeCell="F29" sqref="F29"/>
    </sheetView>
  </sheetViews>
  <sheetFormatPr defaultColWidth="7" defaultRowHeight="15"/>
  <cols>
    <col min="1" max="1" width="35.125" style="35" customWidth="1"/>
    <col min="2" max="2" width="29.625" style="36"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9.25" customHeight="1" spans="1:1">
      <c r="A1" s="41" t="s">
        <v>1400</v>
      </c>
    </row>
    <row r="2" ht="28.5" customHeight="1" spans="1:8">
      <c r="A2" s="42" t="s">
        <v>27</v>
      </c>
      <c r="B2" s="44"/>
      <c r="F2" s="37"/>
      <c r="G2" s="37"/>
      <c r="H2" s="37"/>
    </row>
    <row r="3" s="32" customFormat="1" ht="21.75" customHeight="1" spans="1:12">
      <c r="A3" s="35"/>
      <c r="B3" s="158" t="s">
        <v>80</v>
      </c>
      <c r="D3" s="32">
        <v>12.11</v>
      </c>
      <c r="F3" s="32">
        <v>12.22</v>
      </c>
      <c r="I3" s="36"/>
      <c r="L3" s="32">
        <v>1.2</v>
      </c>
    </row>
    <row r="4" s="32" customFormat="1" ht="39" customHeight="1" spans="1:14">
      <c r="A4" s="121" t="s">
        <v>1318</v>
      </c>
      <c r="B4" s="139" t="s">
        <v>1319</v>
      </c>
      <c r="F4" s="48" t="s">
        <v>82</v>
      </c>
      <c r="G4" s="48" t="s">
        <v>83</v>
      </c>
      <c r="H4" s="48" t="s">
        <v>84</v>
      </c>
      <c r="I4" s="36"/>
      <c r="L4" s="48" t="s">
        <v>82</v>
      </c>
      <c r="M4" s="63" t="s">
        <v>83</v>
      </c>
      <c r="N4" s="48" t="s">
        <v>84</v>
      </c>
    </row>
    <row r="5" s="35" customFormat="1" ht="39" customHeight="1" spans="1:24">
      <c r="A5" s="159" t="s">
        <v>1336</v>
      </c>
      <c r="B5" s="125"/>
      <c r="C5" s="35">
        <v>105429</v>
      </c>
      <c r="D5" s="35">
        <v>595734.14</v>
      </c>
      <c r="E5" s="35">
        <f>104401+13602</f>
        <v>118003</v>
      </c>
      <c r="F5" s="160" t="s">
        <v>86</v>
      </c>
      <c r="G5" s="160" t="s">
        <v>87</v>
      </c>
      <c r="H5" s="160">
        <v>596221.15</v>
      </c>
      <c r="I5" s="35" t="e">
        <f>F5-A5</f>
        <v>#VALUE!</v>
      </c>
      <c r="J5" s="35">
        <f t="shared" ref="J5:J8" si="0">H5-B5</f>
        <v>596221.15</v>
      </c>
      <c r="K5" s="35">
        <v>75943</v>
      </c>
      <c r="L5" s="160" t="s">
        <v>86</v>
      </c>
      <c r="M5" s="160" t="s">
        <v>87</v>
      </c>
      <c r="N5" s="160">
        <v>643048.95</v>
      </c>
      <c r="O5" s="35" t="e">
        <f>L5-A5</f>
        <v>#VALUE!</v>
      </c>
      <c r="P5" s="35">
        <f t="shared" ref="P5:P8" si="1">N5-B5</f>
        <v>643048.95</v>
      </c>
      <c r="R5" s="35">
        <v>717759</v>
      </c>
      <c r="T5" s="163" t="s">
        <v>86</v>
      </c>
      <c r="U5" s="163" t="s">
        <v>87</v>
      </c>
      <c r="V5" s="163">
        <v>659380.53</v>
      </c>
      <c r="W5" s="35">
        <f t="shared" ref="W5:W8" si="2">B5-V5</f>
        <v>-659380.53</v>
      </c>
      <c r="X5" s="35" t="e">
        <f>T5-A5</f>
        <v>#VALUE!</v>
      </c>
    </row>
    <row r="6" s="32" customFormat="1" ht="39" customHeight="1" spans="1:24">
      <c r="A6" s="161" t="s">
        <v>1311</v>
      </c>
      <c r="B6" s="142"/>
      <c r="C6" s="60"/>
      <c r="D6" s="60">
        <v>135.6</v>
      </c>
      <c r="F6" s="53" t="s">
        <v>146</v>
      </c>
      <c r="G6" s="53" t="s">
        <v>1358</v>
      </c>
      <c r="H6" s="64">
        <v>135.6</v>
      </c>
      <c r="I6" s="36" t="e">
        <f>F6-A6</f>
        <v>#VALUE!</v>
      </c>
      <c r="J6" s="51">
        <f t="shared" si="0"/>
        <v>135.6</v>
      </c>
      <c r="K6" s="51"/>
      <c r="L6" s="53" t="s">
        <v>146</v>
      </c>
      <c r="M6" s="53" t="s">
        <v>1358</v>
      </c>
      <c r="N6" s="64">
        <v>135.6</v>
      </c>
      <c r="O6" s="36" t="e">
        <f>L6-A6</f>
        <v>#VALUE!</v>
      </c>
      <c r="P6" s="51">
        <f t="shared" si="1"/>
        <v>135.6</v>
      </c>
      <c r="T6" s="69" t="s">
        <v>146</v>
      </c>
      <c r="U6" s="69" t="s">
        <v>1358</v>
      </c>
      <c r="V6" s="70">
        <v>135.6</v>
      </c>
      <c r="W6" s="32">
        <f t="shared" si="2"/>
        <v>-135.6</v>
      </c>
      <c r="X6" s="32" t="e">
        <f>T6-A6</f>
        <v>#VALUE!</v>
      </c>
    </row>
    <row r="7" s="32" customFormat="1" ht="39" customHeight="1" spans="1:24">
      <c r="A7" s="159" t="s">
        <v>1401</v>
      </c>
      <c r="B7" s="142"/>
      <c r="C7" s="51">
        <v>105429</v>
      </c>
      <c r="D7" s="52">
        <v>595734.14</v>
      </c>
      <c r="E7" s="32">
        <f>104401+13602</f>
        <v>118003</v>
      </c>
      <c r="F7" s="53" t="s">
        <v>86</v>
      </c>
      <c r="G7" s="53" t="s">
        <v>87</v>
      </c>
      <c r="H7" s="64">
        <v>596221.15</v>
      </c>
      <c r="I7" s="36" t="e">
        <f>F7-A7</f>
        <v>#VALUE!</v>
      </c>
      <c r="J7" s="51">
        <f t="shared" si="0"/>
        <v>596221.15</v>
      </c>
      <c r="K7" s="51">
        <v>75943</v>
      </c>
      <c r="L7" s="53" t="s">
        <v>86</v>
      </c>
      <c r="M7" s="53" t="s">
        <v>87</v>
      </c>
      <c r="N7" s="64">
        <v>643048.95</v>
      </c>
      <c r="O7" s="36" t="e">
        <f>L7-A7</f>
        <v>#VALUE!</v>
      </c>
      <c r="P7" s="51">
        <f t="shared" si="1"/>
        <v>643048.95</v>
      </c>
      <c r="R7" s="32">
        <v>717759</v>
      </c>
      <c r="T7" s="69" t="s">
        <v>86</v>
      </c>
      <c r="U7" s="69" t="s">
        <v>87</v>
      </c>
      <c r="V7" s="70">
        <v>659380.53</v>
      </c>
      <c r="W7" s="32">
        <f t="shared" si="2"/>
        <v>-659380.53</v>
      </c>
      <c r="X7" s="32" t="e">
        <f>T7-A7</f>
        <v>#VALUE!</v>
      </c>
    </row>
    <row r="8" s="32" customFormat="1" ht="39" customHeight="1" spans="1:24">
      <c r="A8" s="161" t="s">
        <v>1311</v>
      </c>
      <c r="B8" s="142"/>
      <c r="C8" s="60"/>
      <c r="D8" s="60">
        <v>135.6</v>
      </c>
      <c r="F8" s="53" t="s">
        <v>146</v>
      </c>
      <c r="G8" s="53" t="s">
        <v>1358</v>
      </c>
      <c r="H8" s="64">
        <v>135.6</v>
      </c>
      <c r="I8" s="36" t="e">
        <f>F8-A8</f>
        <v>#VALUE!</v>
      </c>
      <c r="J8" s="51">
        <f t="shared" si="0"/>
        <v>135.6</v>
      </c>
      <c r="K8" s="51"/>
      <c r="L8" s="53" t="s">
        <v>146</v>
      </c>
      <c r="M8" s="53" t="s">
        <v>1358</v>
      </c>
      <c r="N8" s="64">
        <v>135.6</v>
      </c>
      <c r="O8" s="36" t="e">
        <f>L8-A8</f>
        <v>#VALUE!</v>
      </c>
      <c r="P8" s="51">
        <f t="shared" si="1"/>
        <v>135.6</v>
      </c>
      <c r="T8" s="69" t="s">
        <v>146</v>
      </c>
      <c r="U8" s="69" t="s">
        <v>1358</v>
      </c>
      <c r="V8" s="70">
        <v>135.6</v>
      </c>
      <c r="W8" s="32">
        <f t="shared" si="2"/>
        <v>-135.6</v>
      </c>
      <c r="X8" s="32" t="e">
        <f>T8-A8</f>
        <v>#VALUE!</v>
      </c>
    </row>
    <row r="9" s="32" customFormat="1" ht="39" customHeight="1" spans="1:23">
      <c r="A9" s="162" t="s">
        <v>1334</v>
      </c>
      <c r="B9" s="154"/>
      <c r="F9" s="48" t="str">
        <f>""</f>
        <v/>
      </c>
      <c r="G9" s="48" t="str">
        <f>""</f>
        <v/>
      </c>
      <c r="H9" s="48" t="str">
        <f>""</f>
        <v/>
      </c>
      <c r="I9" s="36"/>
      <c r="L9" s="48" t="str">
        <f>""</f>
        <v/>
      </c>
      <c r="M9" s="63" t="str">
        <f>""</f>
        <v/>
      </c>
      <c r="N9" s="48" t="str">
        <f>""</f>
        <v/>
      </c>
      <c r="V9" s="157" t="e">
        <f>V10+#REF!+#REF!+#REF!+#REF!+#REF!+#REF!+#REF!+#REF!+#REF!+#REF!+#REF!+#REF!+#REF!+#REF!+#REF!+#REF!+#REF!+#REF!+#REF!+#REF!</f>
        <v>#REF!</v>
      </c>
      <c r="W9" s="157" t="e">
        <f>W10+#REF!+#REF!+#REF!+#REF!+#REF!+#REF!+#REF!+#REF!+#REF!+#REF!+#REF!+#REF!+#REF!+#REF!+#REF!+#REF!+#REF!+#REF!+#REF!+#REF!</f>
        <v>#REF!</v>
      </c>
    </row>
    <row r="10" ht="19.5" customHeight="1" spans="16:24">
      <c r="P10" s="75"/>
      <c r="T10" s="133" t="s">
        <v>115</v>
      </c>
      <c r="U10" s="133" t="s">
        <v>116</v>
      </c>
      <c r="V10" s="134">
        <v>19998</v>
      </c>
      <c r="W10" s="37">
        <f>B10-V10</f>
        <v>-19998</v>
      </c>
      <c r="X10" s="37">
        <f>T10-A10</f>
        <v>232</v>
      </c>
    </row>
    <row r="11" ht="19.5" customHeight="1" spans="16:24">
      <c r="P11" s="75"/>
      <c r="T11" s="133" t="s">
        <v>117</v>
      </c>
      <c r="U11" s="133" t="s">
        <v>118</v>
      </c>
      <c r="V11" s="134">
        <v>19998</v>
      </c>
      <c r="W11" s="37">
        <f>B11-V11</f>
        <v>-19998</v>
      </c>
      <c r="X11" s="37">
        <f>T11-A11</f>
        <v>23203</v>
      </c>
    </row>
    <row r="12" ht="19.5" customHeight="1" spans="1:24">
      <c r="A12" s="117" t="s">
        <v>1399</v>
      </c>
      <c r="P12" s="75"/>
      <c r="T12" s="133" t="s">
        <v>119</v>
      </c>
      <c r="U12" s="133" t="s">
        <v>120</v>
      </c>
      <c r="V12" s="134">
        <v>19998</v>
      </c>
      <c r="W12" s="37">
        <f>B12-V12</f>
        <v>-19998</v>
      </c>
      <c r="X12" s="37" t="e">
        <f>T12-A12</f>
        <v>#VALUE!</v>
      </c>
    </row>
    <row r="13" ht="19.5" customHeight="1" spans="16:16">
      <c r="P13" s="75"/>
    </row>
    <row r="14" ht="19.5" customHeight="1" spans="16:16">
      <c r="P14" s="75"/>
    </row>
    <row r="15" ht="19.5" customHeight="1" spans="16:16">
      <c r="P15" s="75"/>
    </row>
    <row r="16" ht="19.5" customHeight="1" spans="16:16">
      <c r="P16" s="75"/>
    </row>
    <row r="17" ht="19.5" customHeight="1" spans="16:16">
      <c r="P17" s="75"/>
    </row>
    <row r="18" ht="19.5" customHeight="1" spans="16:16">
      <c r="P18" s="75"/>
    </row>
    <row r="19" ht="19.5" customHeight="1" spans="16:16">
      <c r="P19" s="75"/>
    </row>
    <row r="20" ht="19.5" customHeight="1" spans="16:16">
      <c r="P20" s="75"/>
    </row>
    <row r="21" ht="19.5" customHeight="1" spans="16:16">
      <c r="P21" s="75"/>
    </row>
    <row r="22" ht="19.5" customHeight="1" spans="16:16">
      <c r="P22" s="75"/>
    </row>
    <row r="23" ht="19.5" customHeight="1" spans="16:16">
      <c r="P23" s="75"/>
    </row>
    <row r="24" ht="19.5" customHeight="1" spans="16:16">
      <c r="P24" s="75"/>
    </row>
    <row r="25" ht="19.5" customHeight="1" spans="16:16">
      <c r="P25" s="75"/>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
  <sheetViews>
    <sheetView workbookViewId="0">
      <selection activeCell="B13" sqref="B13"/>
    </sheetView>
  </sheetViews>
  <sheetFormatPr defaultColWidth="7" defaultRowHeight="15"/>
  <cols>
    <col min="1" max="1" width="14.625" style="35" customWidth="1"/>
    <col min="2" max="2" width="46.625" style="32" customWidth="1"/>
    <col min="3" max="3" width="13" style="36" customWidth="1"/>
    <col min="4" max="4" width="10.375" style="32" hidden="1" customWidth="1"/>
    <col min="5" max="5" width="9.625" style="37" hidden="1" customWidth="1"/>
    <col min="6" max="6" width="8.125" style="37" hidden="1" customWidth="1"/>
    <col min="7" max="7" width="9.625" style="38" hidden="1" customWidth="1"/>
    <col min="8" max="8" width="17.5" style="38" hidden="1" customWidth="1"/>
    <col min="9" max="9" width="12.5" style="39" hidden="1" customWidth="1"/>
    <col min="10" max="10" width="7" style="40" hidden="1" customWidth="1"/>
    <col min="11" max="12" width="7" style="37" hidden="1" customWidth="1"/>
    <col min="13" max="13" width="13.875" style="37" hidden="1" customWidth="1"/>
    <col min="14" max="14" width="7.875" style="37" hidden="1" customWidth="1"/>
    <col min="15" max="15" width="9.5" style="37" hidden="1" customWidth="1"/>
    <col min="16" max="16" width="6.875" style="37" hidden="1" customWidth="1"/>
    <col min="17" max="17" width="9" style="37" hidden="1" customWidth="1"/>
    <col min="18" max="18" width="5.875" style="37" hidden="1" customWidth="1"/>
    <col min="19" max="19" width="5.25" style="37" hidden="1" customWidth="1"/>
    <col min="20" max="20" width="6.5" style="37" hidden="1" customWidth="1"/>
    <col min="21" max="22" width="7" style="37" hidden="1" customWidth="1"/>
    <col min="23" max="23" width="10.625" style="37" hidden="1" customWidth="1"/>
    <col min="24" max="24" width="10.5" style="37" hidden="1" customWidth="1"/>
    <col min="25" max="25" width="7" style="37" hidden="1" customWidth="1"/>
    <col min="26" max="16384" width="7" style="37"/>
  </cols>
  <sheetData>
    <row r="1" ht="23.25" customHeight="1" spans="1:1">
      <c r="A1" s="41" t="s">
        <v>1402</v>
      </c>
    </row>
    <row r="2" ht="22.5" spans="1:9">
      <c r="A2" s="42" t="s">
        <v>29</v>
      </c>
      <c r="B2" s="43"/>
      <c r="C2" s="44"/>
      <c r="G2" s="37"/>
      <c r="H2" s="37"/>
      <c r="I2" s="37"/>
    </row>
    <row r="3" spans="3:13">
      <c r="C3" s="107" t="s">
        <v>1297</v>
      </c>
      <c r="E3" s="37">
        <v>12.11</v>
      </c>
      <c r="G3" s="37">
        <v>12.22</v>
      </c>
      <c r="H3" s="37"/>
      <c r="I3" s="37"/>
      <c r="M3" s="37">
        <v>1.2</v>
      </c>
    </row>
    <row r="4" ht="45.75" customHeight="1" spans="1:15">
      <c r="A4" s="128" t="s">
        <v>1403</v>
      </c>
      <c r="B4" s="138" t="s">
        <v>1404</v>
      </c>
      <c r="C4" s="139" t="s">
        <v>1319</v>
      </c>
      <c r="G4" s="129" t="s">
        <v>1405</v>
      </c>
      <c r="H4" s="129" t="s">
        <v>1406</v>
      </c>
      <c r="I4" s="129" t="s">
        <v>1407</v>
      </c>
      <c r="M4" s="129" t="s">
        <v>1405</v>
      </c>
      <c r="N4" s="132" t="s">
        <v>1406</v>
      </c>
      <c r="O4" s="129" t="s">
        <v>1407</v>
      </c>
    </row>
    <row r="5" ht="45.75" customHeight="1" spans="1:25">
      <c r="A5" s="140" t="s">
        <v>1408</v>
      </c>
      <c r="B5" s="141" t="s">
        <v>1409</v>
      </c>
      <c r="C5" s="142"/>
      <c r="D5" s="51">
        <v>105429</v>
      </c>
      <c r="E5" s="126">
        <v>595734.14</v>
      </c>
      <c r="F5" s="37">
        <f>104401+13602</f>
        <v>118003</v>
      </c>
      <c r="G5" s="38" t="s">
        <v>86</v>
      </c>
      <c r="H5" s="38" t="s">
        <v>1306</v>
      </c>
      <c r="I5" s="39">
        <v>596221.15</v>
      </c>
      <c r="J5" s="40">
        <f t="shared" ref="J5:J11" si="0">G5-A5</f>
        <v>-22</v>
      </c>
      <c r="K5" s="75">
        <f t="shared" ref="K5:K11" si="1">I5-C5</f>
        <v>596221.15</v>
      </c>
      <c r="L5" s="75">
        <v>75943</v>
      </c>
      <c r="M5" s="38" t="s">
        <v>86</v>
      </c>
      <c r="N5" s="38" t="s">
        <v>1306</v>
      </c>
      <c r="O5" s="39">
        <v>643048.95</v>
      </c>
      <c r="P5" s="40">
        <f t="shared" ref="P5:P11" si="2">M5-A5</f>
        <v>-22</v>
      </c>
      <c r="Q5" s="75">
        <f t="shared" ref="Q5:Q11" si="3">O5-C5</f>
        <v>643048.95</v>
      </c>
      <c r="S5" s="37">
        <v>717759</v>
      </c>
      <c r="U5" s="133" t="s">
        <v>86</v>
      </c>
      <c r="V5" s="133" t="s">
        <v>1306</v>
      </c>
      <c r="W5" s="134">
        <v>659380.53</v>
      </c>
      <c r="X5" s="37">
        <f t="shared" ref="X5:X11" si="4">C5-W5</f>
        <v>-659380.53</v>
      </c>
      <c r="Y5" s="37">
        <f t="shared" ref="Y5:Y11" si="5">U5-A5</f>
        <v>-22</v>
      </c>
    </row>
    <row r="6" s="136" customFormat="1" ht="45.75" customHeight="1" spans="1:25">
      <c r="A6" s="143" t="s">
        <v>1410</v>
      </c>
      <c r="B6" s="144" t="s">
        <v>1411</v>
      </c>
      <c r="C6" s="127"/>
      <c r="D6" s="145"/>
      <c r="E6" s="136">
        <v>7616.62</v>
      </c>
      <c r="G6" s="146" t="s">
        <v>96</v>
      </c>
      <c r="H6" s="146" t="s">
        <v>1412</v>
      </c>
      <c r="I6" s="146">
        <v>7616.62</v>
      </c>
      <c r="J6" s="136">
        <f t="shared" si="0"/>
        <v>-2200</v>
      </c>
      <c r="K6" s="136">
        <f t="shared" si="1"/>
        <v>7616.62</v>
      </c>
      <c r="M6" s="146" t="s">
        <v>96</v>
      </c>
      <c r="N6" s="146" t="s">
        <v>1412</v>
      </c>
      <c r="O6" s="146">
        <v>7749.58</v>
      </c>
      <c r="P6" s="136">
        <f t="shared" si="2"/>
        <v>-2200</v>
      </c>
      <c r="Q6" s="136">
        <f t="shared" si="3"/>
        <v>7749.58</v>
      </c>
      <c r="U6" s="155" t="s">
        <v>96</v>
      </c>
      <c r="V6" s="155" t="s">
        <v>1412</v>
      </c>
      <c r="W6" s="155">
        <v>8475.47</v>
      </c>
      <c r="X6" s="136">
        <f t="shared" si="4"/>
        <v>-8475.47</v>
      </c>
      <c r="Y6" s="136">
        <f t="shared" si="5"/>
        <v>-2200</v>
      </c>
    </row>
    <row r="7" s="137" customFormat="1" ht="45.75" customHeight="1" spans="1:25">
      <c r="A7" s="147" t="s">
        <v>1413</v>
      </c>
      <c r="B7" s="147" t="s">
        <v>1414</v>
      </c>
      <c r="C7" s="147"/>
      <c r="D7" s="148"/>
      <c r="E7" s="137">
        <v>3922.87</v>
      </c>
      <c r="G7" s="149" t="s">
        <v>99</v>
      </c>
      <c r="H7" s="149" t="s">
        <v>1415</v>
      </c>
      <c r="I7" s="149">
        <v>3922.87</v>
      </c>
      <c r="J7" s="137">
        <f t="shared" si="0"/>
        <v>-220000</v>
      </c>
      <c r="K7" s="137">
        <f t="shared" si="1"/>
        <v>3922.87</v>
      </c>
      <c r="L7" s="137">
        <v>750</v>
      </c>
      <c r="M7" s="149" t="s">
        <v>99</v>
      </c>
      <c r="N7" s="149" t="s">
        <v>1415</v>
      </c>
      <c r="O7" s="149">
        <v>4041.81</v>
      </c>
      <c r="P7" s="137">
        <f t="shared" si="2"/>
        <v>-220000</v>
      </c>
      <c r="Q7" s="137">
        <f t="shared" si="3"/>
        <v>4041.81</v>
      </c>
      <c r="U7" s="156" t="s">
        <v>99</v>
      </c>
      <c r="V7" s="156" t="s">
        <v>1415</v>
      </c>
      <c r="W7" s="156">
        <v>4680.94</v>
      </c>
      <c r="X7" s="137">
        <f t="shared" si="4"/>
        <v>-4680.94</v>
      </c>
      <c r="Y7" s="137">
        <f t="shared" si="5"/>
        <v>-220000</v>
      </c>
    </row>
    <row r="8" ht="45.75" customHeight="1" spans="1:25">
      <c r="A8" s="127" t="s">
        <v>1311</v>
      </c>
      <c r="B8" s="150"/>
      <c r="C8" s="142"/>
      <c r="D8" s="60"/>
      <c r="E8" s="151">
        <v>135.6</v>
      </c>
      <c r="G8" s="38" t="s">
        <v>146</v>
      </c>
      <c r="H8" s="38" t="s">
        <v>1416</v>
      </c>
      <c r="I8" s="39">
        <v>135.6</v>
      </c>
      <c r="J8" s="40" t="e">
        <f t="shared" si="0"/>
        <v>#VALUE!</v>
      </c>
      <c r="K8" s="75">
        <f t="shared" si="1"/>
        <v>135.6</v>
      </c>
      <c r="L8" s="75"/>
      <c r="M8" s="38" t="s">
        <v>146</v>
      </c>
      <c r="N8" s="38" t="s">
        <v>1416</v>
      </c>
      <c r="O8" s="39">
        <v>135.6</v>
      </c>
      <c r="P8" s="40" t="e">
        <f t="shared" si="2"/>
        <v>#VALUE!</v>
      </c>
      <c r="Q8" s="75">
        <f t="shared" si="3"/>
        <v>135.6</v>
      </c>
      <c r="U8" s="133" t="s">
        <v>146</v>
      </c>
      <c r="V8" s="133" t="s">
        <v>1416</v>
      </c>
      <c r="W8" s="134">
        <v>135.6</v>
      </c>
      <c r="X8" s="37">
        <f t="shared" si="4"/>
        <v>-135.6</v>
      </c>
      <c r="Y8" s="37" t="e">
        <f t="shared" si="5"/>
        <v>#VALUE!</v>
      </c>
    </row>
    <row r="9" ht="45.75" customHeight="1" spans="1:25">
      <c r="A9" s="143" t="s">
        <v>1417</v>
      </c>
      <c r="B9" s="143" t="s">
        <v>1418</v>
      </c>
      <c r="C9" s="142"/>
      <c r="D9" s="51"/>
      <c r="E9" s="75">
        <v>7616.62</v>
      </c>
      <c r="G9" s="38" t="s">
        <v>96</v>
      </c>
      <c r="H9" s="38" t="s">
        <v>1412</v>
      </c>
      <c r="I9" s="39">
        <v>7616.62</v>
      </c>
      <c r="J9" s="40">
        <f t="shared" si="0"/>
        <v>-2201</v>
      </c>
      <c r="K9" s="75">
        <f t="shared" si="1"/>
        <v>7616.62</v>
      </c>
      <c r="L9" s="75"/>
      <c r="M9" s="38" t="s">
        <v>96</v>
      </c>
      <c r="N9" s="38" t="s">
        <v>1412</v>
      </c>
      <c r="O9" s="39">
        <v>7749.58</v>
      </c>
      <c r="P9" s="40">
        <f t="shared" si="2"/>
        <v>-2201</v>
      </c>
      <c r="Q9" s="75">
        <f t="shared" si="3"/>
        <v>7749.58</v>
      </c>
      <c r="U9" s="133" t="s">
        <v>96</v>
      </c>
      <c r="V9" s="133" t="s">
        <v>1412</v>
      </c>
      <c r="W9" s="134">
        <v>8475.47</v>
      </c>
      <c r="X9" s="37">
        <f t="shared" si="4"/>
        <v>-8475.47</v>
      </c>
      <c r="Y9" s="37">
        <f t="shared" si="5"/>
        <v>-2201</v>
      </c>
    </row>
    <row r="10" ht="45.75" customHeight="1" spans="1:25">
      <c r="A10" s="147" t="s">
        <v>1419</v>
      </c>
      <c r="B10" s="147" t="s">
        <v>1420</v>
      </c>
      <c r="C10" s="142"/>
      <c r="D10" s="51"/>
      <c r="E10" s="75">
        <v>3922.87</v>
      </c>
      <c r="G10" s="38" t="s">
        <v>99</v>
      </c>
      <c r="H10" s="38" t="s">
        <v>1415</v>
      </c>
      <c r="I10" s="39">
        <v>3922.87</v>
      </c>
      <c r="J10" s="40">
        <f t="shared" si="0"/>
        <v>-220100</v>
      </c>
      <c r="K10" s="75">
        <f t="shared" si="1"/>
        <v>3922.87</v>
      </c>
      <c r="L10" s="75">
        <v>750</v>
      </c>
      <c r="M10" s="38" t="s">
        <v>99</v>
      </c>
      <c r="N10" s="38" t="s">
        <v>1415</v>
      </c>
      <c r="O10" s="39">
        <v>4041.81</v>
      </c>
      <c r="P10" s="40">
        <f t="shared" si="2"/>
        <v>-220100</v>
      </c>
      <c r="Q10" s="75">
        <f t="shared" si="3"/>
        <v>4041.81</v>
      </c>
      <c r="U10" s="133" t="s">
        <v>99</v>
      </c>
      <c r="V10" s="133" t="s">
        <v>1415</v>
      </c>
      <c r="W10" s="134">
        <v>4680.94</v>
      </c>
      <c r="X10" s="37">
        <f t="shared" si="4"/>
        <v>-4680.94</v>
      </c>
      <c r="Y10" s="37">
        <f t="shared" si="5"/>
        <v>-220100</v>
      </c>
    </row>
    <row r="11" ht="45.75" customHeight="1" spans="1:25">
      <c r="A11" s="127" t="s">
        <v>1311</v>
      </c>
      <c r="B11" s="150"/>
      <c r="C11" s="142"/>
      <c r="D11" s="60"/>
      <c r="E11" s="151">
        <v>135.6</v>
      </c>
      <c r="G11" s="38" t="s">
        <v>146</v>
      </c>
      <c r="H11" s="38" t="s">
        <v>1416</v>
      </c>
      <c r="I11" s="39">
        <v>135.6</v>
      </c>
      <c r="J11" s="40" t="e">
        <f t="shared" si="0"/>
        <v>#VALUE!</v>
      </c>
      <c r="K11" s="75">
        <f t="shared" si="1"/>
        <v>135.6</v>
      </c>
      <c r="L11" s="75"/>
      <c r="M11" s="38" t="s">
        <v>146</v>
      </c>
      <c r="N11" s="38" t="s">
        <v>1416</v>
      </c>
      <c r="O11" s="39">
        <v>135.6</v>
      </c>
      <c r="P11" s="40" t="e">
        <f t="shared" si="2"/>
        <v>#VALUE!</v>
      </c>
      <c r="Q11" s="75">
        <f t="shared" si="3"/>
        <v>135.6</v>
      </c>
      <c r="U11" s="133" t="s">
        <v>146</v>
      </c>
      <c r="V11" s="133" t="s">
        <v>1416</v>
      </c>
      <c r="W11" s="134">
        <v>135.6</v>
      </c>
      <c r="X11" s="37">
        <f t="shared" si="4"/>
        <v>-135.6</v>
      </c>
      <c r="Y11" s="37" t="e">
        <f t="shared" si="5"/>
        <v>#VALUE!</v>
      </c>
    </row>
    <row r="12" ht="45.75" customHeight="1" spans="1:24">
      <c r="A12" s="152" t="s">
        <v>1313</v>
      </c>
      <c r="B12" s="153"/>
      <c r="C12" s="154"/>
      <c r="G12" s="129" t="str">
        <f>""</f>
        <v/>
      </c>
      <c r="H12" s="129" t="str">
        <f>""</f>
        <v/>
      </c>
      <c r="I12" s="129" t="str">
        <f>""</f>
        <v/>
      </c>
      <c r="M12" s="129" t="str">
        <f>""</f>
        <v/>
      </c>
      <c r="N12" s="132" t="str">
        <f>""</f>
        <v/>
      </c>
      <c r="O12" s="129" t="str">
        <f>""</f>
        <v/>
      </c>
      <c r="W12" s="157" t="e">
        <f>W13+#REF!+#REF!+#REF!+#REF!+#REF!+#REF!+#REF!+#REF!+#REF!+#REF!+#REF!+#REF!+#REF!+#REF!+#REF!+#REF!+#REF!+#REF!+#REF!+#REF!</f>
        <v>#REF!</v>
      </c>
      <c r="X12" s="157" t="e">
        <f>X13+#REF!+#REF!+#REF!+#REF!+#REF!+#REF!+#REF!+#REF!+#REF!+#REF!+#REF!+#REF!+#REF!+#REF!+#REF!+#REF!+#REF!+#REF!+#REF!+#REF!</f>
        <v>#REF!</v>
      </c>
    </row>
    <row r="13" ht="19.5" customHeight="1" spans="17:25">
      <c r="Q13" s="75"/>
      <c r="U13" s="133" t="s">
        <v>115</v>
      </c>
      <c r="V13" s="133" t="s">
        <v>116</v>
      </c>
      <c r="W13" s="134">
        <v>19998</v>
      </c>
      <c r="X13" s="37">
        <f>C13-W13</f>
        <v>-19998</v>
      </c>
      <c r="Y13" s="37">
        <f>U13-A13</f>
        <v>232</v>
      </c>
    </row>
    <row r="14" ht="19.5" customHeight="1" spans="17:25">
      <c r="Q14" s="75"/>
      <c r="U14" s="133" t="s">
        <v>117</v>
      </c>
      <c r="V14" s="133" t="s">
        <v>118</v>
      </c>
      <c r="W14" s="134">
        <v>19998</v>
      </c>
      <c r="X14" s="37">
        <f>C14-W14</f>
        <v>-19998</v>
      </c>
      <c r="Y14" s="37">
        <f>U14-A14</f>
        <v>23203</v>
      </c>
    </row>
    <row r="15" ht="19.5" customHeight="1" spans="2:25">
      <c r="B15" s="117" t="s">
        <v>1399</v>
      </c>
      <c r="Q15" s="75"/>
      <c r="U15" s="133" t="s">
        <v>119</v>
      </c>
      <c r="V15" s="133" t="s">
        <v>120</v>
      </c>
      <c r="W15" s="134">
        <v>19998</v>
      </c>
      <c r="X15" s="37">
        <f>C15-W15</f>
        <v>-19998</v>
      </c>
      <c r="Y15" s="37">
        <f>U15-A15</f>
        <v>2320301</v>
      </c>
    </row>
    <row r="16" ht="19.5" customHeight="1" spans="17:17">
      <c r="Q16" s="75"/>
    </row>
    <row r="17" ht="19.5" customHeight="1" spans="17:17">
      <c r="Q17" s="75"/>
    </row>
    <row r="18" ht="19.5" customHeight="1" spans="17:17">
      <c r="Q18" s="75"/>
    </row>
    <row r="19" ht="19.5" customHeight="1" spans="17:17">
      <c r="Q19" s="75"/>
    </row>
    <row r="20" ht="19.5" customHeight="1" spans="17:17">
      <c r="Q20" s="75"/>
    </row>
    <row r="21" ht="19.5" customHeight="1" spans="17:17">
      <c r="Q21" s="75"/>
    </row>
    <row r="22" ht="19.5" customHeight="1" spans="17:17">
      <c r="Q22" s="75"/>
    </row>
    <row r="23" ht="19.5" customHeight="1" spans="17:17">
      <c r="Q23" s="75"/>
    </row>
    <row r="24" ht="19.5" customHeight="1" spans="17:17">
      <c r="Q24" s="75"/>
    </row>
    <row r="25" ht="19.5" customHeight="1" spans="17:17">
      <c r="Q25" s="75"/>
    </row>
    <row r="26" ht="19.5" customHeight="1" spans="17:17">
      <c r="Q26" s="75"/>
    </row>
    <row r="27" ht="19.5" customHeight="1" spans="17:17">
      <c r="Q27" s="75"/>
    </row>
    <row r="28" ht="19.5" customHeight="1" spans="17:17">
      <c r="Q28" s="75"/>
    </row>
  </sheetData>
  <mergeCells count="2">
    <mergeCell ref="A2:C2"/>
    <mergeCell ref="A12:B1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topLeftCell="A5" workbookViewId="0">
      <selection activeCell="F29" sqref="F29"/>
    </sheetView>
  </sheetViews>
  <sheetFormatPr defaultColWidth="7" defaultRowHeight="15"/>
  <cols>
    <col min="1" max="2" width="37" style="35"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1.75" customHeight="1" spans="1:2">
      <c r="A1" s="41" t="s">
        <v>1421</v>
      </c>
      <c r="B1" s="41"/>
    </row>
    <row r="2" ht="51.75" customHeight="1" spans="1:8">
      <c r="A2" s="119" t="s">
        <v>31</v>
      </c>
      <c r="B2" s="120"/>
      <c r="F2" s="37"/>
      <c r="G2" s="37"/>
      <c r="H2" s="37"/>
    </row>
    <row r="3" spans="2:12">
      <c r="B3" s="107" t="s">
        <v>1297</v>
      </c>
      <c r="D3" s="37">
        <v>12.11</v>
      </c>
      <c r="F3" s="37">
        <v>12.22</v>
      </c>
      <c r="G3" s="37"/>
      <c r="H3" s="37"/>
      <c r="L3" s="37">
        <v>1.2</v>
      </c>
    </row>
    <row r="4" s="118" customFormat="1" ht="39.75" customHeight="1" spans="1:14">
      <c r="A4" s="121" t="s">
        <v>1298</v>
      </c>
      <c r="B4" s="121" t="s">
        <v>55</v>
      </c>
      <c r="C4" s="122"/>
      <c r="F4" s="123" t="s">
        <v>1302</v>
      </c>
      <c r="G4" s="123" t="s">
        <v>1303</v>
      </c>
      <c r="H4" s="123" t="s">
        <v>1304</v>
      </c>
      <c r="I4" s="130"/>
      <c r="L4" s="123" t="s">
        <v>1302</v>
      </c>
      <c r="M4" s="131" t="s">
        <v>1303</v>
      </c>
      <c r="N4" s="123" t="s">
        <v>1304</v>
      </c>
    </row>
    <row r="5" ht="39.75" customHeight="1" spans="1:24">
      <c r="A5" s="124" t="s">
        <v>1305</v>
      </c>
      <c r="B5" s="125"/>
      <c r="C5" s="51">
        <v>105429</v>
      </c>
      <c r="D5" s="126">
        <v>595734.14</v>
      </c>
      <c r="E5" s="37">
        <f>104401+13602</f>
        <v>118003</v>
      </c>
      <c r="F5" s="38" t="s">
        <v>86</v>
      </c>
      <c r="G5" s="38" t="s">
        <v>1306</v>
      </c>
      <c r="H5" s="39">
        <v>596221.15</v>
      </c>
      <c r="I5" s="40" t="e">
        <f>F5-A5</f>
        <v>#VALUE!</v>
      </c>
      <c r="J5" s="75" t="e">
        <f>H5-#REF!</f>
        <v>#REF!</v>
      </c>
      <c r="K5" s="75">
        <v>75943</v>
      </c>
      <c r="L5" s="38" t="s">
        <v>86</v>
      </c>
      <c r="M5" s="38" t="s">
        <v>1306</v>
      </c>
      <c r="N5" s="39">
        <v>643048.95</v>
      </c>
      <c r="O5" s="40" t="e">
        <f>L5-A5</f>
        <v>#VALUE!</v>
      </c>
      <c r="P5" s="75" t="e">
        <f>N5-#REF!</f>
        <v>#REF!</v>
      </c>
      <c r="R5" s="37">
        <v>717759</v>
      </c>
      <c r="T5" s="133" t="s">
        <v>86</v>
      </c>
      <c r="U5" s="133" t="s">
        <v>1306</v>
      </c>
      <c r="V5" s="134">
        <v>659380.53</v>
      </c>
      <c r="W5" s="37" t="e">
        <f>#REF!-V5</f>
        <v>#REF!</v>
      </c>
      <c r="X5" s="37" t="e">
        <f>T5-A5</f>
        <v>#VALUE!</v>
      </c>
    </row>
    <row r="6" ht="39.75" customHeight="1" spans="1:22">
      <c r="A6" s="124" t="s">
        <v>1307</v>
      </c>
      <c r="B6" s="125"/>
      <c r="C6" s="51"/>
      <c r="D6" s="126"/>
      <c r="J6" s="75"/>
      <c r="K6" s="75"/>
      <c r="L6" s="38"/>
      <c r="M6" s="38"/>
      <c r="N6" s="39"/>
      <c r="O6" s="40"/>
      <c r="P6" s="75"/>
      <c r="T6" s="133"/>
      <c r="U6" s="133"/>
      <c r="V6" s="134"/>
    </row>
    <row r="7" ht="39.75" customHeight="1" spans="1:22">
      <c r="A7" s="124" t="s">
        <v>1308</v>
      </c>
      <c r="B7" s="125"/>
      <c r="C7" s="51"/>
      <c r="D7" s="126"/>
      <c r="J7" s="75"/>
      <c r="K7" s="75"/>
      <c r="L7" s="38"/>
      <c r="M7" s="38"/>
      <c r="N7" s="39"/>
      <c r="O7" s="40"/>
      <c r="P7" s="75"/>
      <c r="T7" s="133"/>
      <c r="U7" s="133"/>
      <c r="V7" s="134"/>
    </row>
    <row r="8" ht="39.75" customHeight="1" spans="1:22">
      <c r="A8" s="124" t="s">
        <v>1309</v>
      </c>
      <c r="B8" s="125"/>
      <c r="C8" s="51"/>
      <c r="D8" s="126"/>
      <c r="J8" s="75"/>
      <c r="K8" s="75"/>
      <c r="L8" s="38"/>
      <c r="M8" s="38"/>
      <c r="N8" s="39"/>
      <c r="O8" s="40"/>
      <c r="P8" s="75"/>
      <c r="T8" s="133"/>
      <c r="U8" s="133"/>
      <c r="V8" s="134"/>
    </row>
    <row r="9" ht="39.75" customHeight="1" spans="1:22">
      <c r="A9" s="124" t="s">
        <v>1310</v>
      </c>
      <c r="B9" s="125"/>
      <c r="C9" s="51"/>
      <c r="D9" s="126"/>
      <c r="J9" s="75"/>
      <c r="K9" s="75"/>
      <c r="L9" s="38"/>
      <c r="M9" s="38"/>
      <c r="N9" s="39"/>
      <c r="O9" s="40"/>
      <c r="P9" s="75"/>
      <c r="T9" s="133"/>
      <c r="U9" s="133"/>
      <c r="V9" s="134"/>
    </row>
    <row r="10" ht="39.75" customHeight="1" spans="1:22">
      <c r="A10" s="124" t="s">
        <v>1311</v>
      </c>
      <c r="B10" s="125"/>
      <c r="C10" s="51"/>
      <c r="D10" s="126"/>
      <c r="J10" s="75"/>
      <c r="K10" s="75"/>
      <c r="L10" s="38"/>
      <c r="M10" s="38"/>
      <c r="N10" s="39"/>
      <c r="O10" s="40"/>
      <c r="P10" s="75"/>
      <c r="T10" s="133"/>
      <c r="U10" s="133"/>
      <c r="V10" s="134"/>
    </row>
    <row r="11" ht="39.75" customHeight="1" spans="1:22">
      <c r="A11" s="124" t="s">
        <v>1312</v>
      </c>
      <c r="B11" s="127"/>
      <c r="C11" s="51"/>
      <c r="D11" s="75"/>
      <c r="J11" s="75"/>
      <c r="K11" s="75"/>
      <c r="L11" s="38"/>
      <c r="M11" s="38"/>
      <c r="N11" s="39"/>
      <c r="O11" s="40"/>
      <c r="P11" s="75"/>
      <c r="T11" s="133"/>
      <c r="U11" s="133"/>
      <c r="V11" s="134"/>
    </row>
    <row r="12" ht="39.75" customHeight="1" spans="1:23">
      <c r="A12" s="128" t="s">
        <v>1313</v>
      </c>
      <c r="B12" s="125"/>
      <c r="F12" s="129" t="str">
        <f>""</f>
        <v/>
      </c>
      <c r="G12" s="129" t="str">
        <f>""</f>
        <v/>
      </c>
      <c r="H12" s="129" t="str">
        <f>""</f>
        <v/>
      </c>
      <c r="L12" s="129" t="str">
        <f>""</f>
        <v/>
      </c>
      <c r="M12" s="132" t="str">
        <f>""</f>
        <v/>
      </c>
      <c r="N12" s="129" t="str">
        <f>""</f>
        <v/>
      </c>
      <c r="V12" s="135" t="e">
        <f>V13+#REF!+#REF!+#REF!+#REF!+#REF!+#REF!+#REF!+#REF!+#REF!+#REF!+#REF!+#REF!+#REF!+#REF!+#REF!+#REF!+#REF!+#REF!+#REF!+#REF!</f>
        <v>#REF!</v>
      </c>
      <c r="W12" s="135" t="e">
        <f>W13+#REF!+#REF!+#REF!+#REF!+#REF!+#REF!+#REF!+#REF!+#REF!+#REF!+#REF!+#REF!+#REF!+#REF!+#REF!+#REF!+#REF!+#REF!+#REF!+#REF!</f>
        <v>#REF!</v>
      </c>
    </row>
    <row r="13" ht="19.5" customHeight="1" spans="16:24">
      <c r="P13" s="75"/>
      <c r="T13" s="133" t="s">
        <v>115</v>
      </c>
      <c r="U13" s="133" t="s">
        <v>116</v>
      </c>
      <c r="V13" s="134">
        <v>19998</v>
      </c>
      <c r="W13" s="37" t="e">
        <f>#REF!-V13</f>
        <v>#REF!</v>
      </c>
      <c r="X13" s="37">
        <f>T13-A13</f>
        <v>232</v>
      </c>
    </row>
    <row r="14" ht="19.5" customHeight="1" spans="16:24">
      <c r="P14" s="75"/>
      <c r="T14" s="133" t="s">
        <v>117</v>
      </c>
      <c r="U14" s="133" t="s">
        <v>118</v>
      </c>
      <c r="V14" s="134">
        <v>19998</v>
      </c>
      <c r="W14" s="37" t="e">
        <f>#REF!-V14</f>
        <v>#REF!</v>
      </c>
      <c r="X14" s="37">
        <f>T14-A14</f>
        <v>23203</v>
      </c>
    </row>
    <row r="15" ht="19.5" customHeight="1" spans="16:24">
      <c r="P15" s="75"/>
      <c r="T15" s="133" t="s">
        <v>119</v>
      </c>
      <c r="U15" s="133" t="s">
        <v>120</v>
      </c>
      <c r="V15" s="134">
        <v>19998</v>
      </c>
      <c r="W15" s="37" t="e">
        <f>#REF!-V15</f>
        <v>#REF!</v>
      </c>
      <c r="X15" s="37">
        <f>T15-A15</f>
        <v>2320301</v>
      </c>
    </row>
    <row r="16" ht="19.5" customHeight="1" spans="1:16">
      <c r="A16" s="117" t="s">
        <v>1399</v>
      </c>
      <c r="P16" s="75"/>
    </row>
    <row r="17" s="37" customFormat="1" ht="19.5" customHeight="1" spans="16:16">
      <c r="P17" s="75"/>
    </row>
    <row r="18" s="37" customFormat="1" ht="19.5" customHeight="1" spans="16:16">
      <c r="P18" s="75"/>
    </row>
    <row r="19" s="37" customFormat="1" ht="19.5" customHeight="1" spans="16:16">
      <c r="P19" s="75"/>
    </row>
    <row r="20" s="37" customFormat="1" ht="19.5" customHeight="1" spans="16:16">
      <c r="P20" s="75"/>
    </row>
    <row r="21" s="37" customFormat="1" ht="19.5" customHeight="1" spans="16:16">
      <c r="P21" s="75"/>
    </row>
    <row r="22" s="37" customFormat="1" ht="19.5" customHeight="1" spans="16:16">
      <c r="P22" s="75"/>
    </row>
    <row r="23" s="37" customFormat="1" ht="19.5" customHeight="1" spans="16:16">
      <c r="P23" s="75"/>
    </row>
    <row r="24" s="37" customFormat="1" ht="19.5" customHeight="1" spans="16:16">
      <c r="P24" s="75"/>
    </row>
    <row r="25" s="37" customFormat="1" ht="19.5" customHeight="1" spans="16:16">
      <c r="P25" s="75"/>
    </row>
    <row r="26" s="37" customFormat="1" ht="19.5" customHeight="1" spans="16:16">
      <c r="P26" s="75"/>
    </row>
    <row r="27" s="37" customFormat="1" ht="19.5" customHeight="1" spans="16:16">
      <c r="P27" s="75"/>
    </row>
    <row r="28" s="37" customFormat="1" ht="19.5" customHeight="1" spans="16:16">
      <c r="P28" s="75"/>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F29" sqref="F29"/>
    </sheetView>
  </sheetViews>
  <sheetFormatPr defaultColWidth="7.875" defaultRowHeight="15.75" outlineLevelCol="4"/>
  <cols>
    <col min="1" max="2" width="37.625" style="101" customWidth="1"/>
    <col min="3" max="3" width="8" style="101" customWidth="1"/>
    <col min="4" max="4" width="7.875" style="101" customWidth="1"/>
    <col min="5" max="5" width="8.5" style="101" hidden="1" customWidth="1"/>
    <col min="6" max="6" width="7.875" style="101" hidden="1" customWidth="1"/>
    <col min="7" max="254" width="7.875" style="101"/>
    <col min="255" max="255" width="35.75" style="101" customWidth="1"/>
    <col min="256" max="256" width="7.875" style="101" hidden="1" customWidth="1"/>
    <col min="257" max="258" width="12" style="101" customWidth="1"/>
    <col min="259" max="259" width="8" style="101" customWidth="1"/>
    <col min="260" max="260" width="7.875" style="101" customWidth="1"/>
    <col min="261" max="262" width="7.875" style="101" hidden="1" customWidth="1"/>
    <col min="263" max="510" width="7.875" style="101"/>
    <col min="511" max="511" width="35.75" style="101" customWidth="1"/>
    <col min="512" max="512" width="7.875" style="101" hidden="1" customWidth="1"/>
    <col min="513" max="514" width="12" style="101" customWidth="1"/>
    <col min="515" max="515" width="8" style="101" customWidth="1"/>
    <col min="516" max="516" width="7.875" style="101" customWidth="1"/>
    <col min="517" max="518" width="7.875" style="101" hidden="1" customWidth="1"/>
    <col min="519" max="766" width="7.875" style="101"/>
    <col min="767" max="767" width="35.75" style="101" customWidth="1"/>
    <col min="768" max="768" width="7.875" style="101" hidden="1" customWidth="1"/>
    <col min="769" max="770" width="12" style="101" customWidth="1"/>
    <col min="771" max="771" width="8" style="101" customWidth="1"/>
    <col min="772" max="772" width="7.875" style="101" customWidth="1"/>
    <col min="773" max="774" width="7.875" style="101" hidden="1" customWidth="1"/>
    <col min="775" max="1022" width="7.875" style="101"/>
    <col min="1023" max="1023" width="35.75" style="101" customWidth="1"/>
    <col min="1024" max="1024" width="7.875" style="101" hidden="1" customWidth="1"/>
    <col min="1025" max="1026" width="12" style="101" customWidth="1"/>
    <col min="1027" max="1027" width="8" style="101" customWidth="1"/>
    <col min="1028" max="1028" width="7.875" style="101" customWidth="1"/>
    <col min="1029" max="1030" width="7.875" style="101" hidden="1" customWidth="1"/>
    <col min="1031" max="1278" width="7.875" style="101"/>
    <col min="1279" max="1279" width="35.75" style="101" customWidth="1"/>
    <col min="1280" max="1280" width="7.875" style="101" hidden="1" customWidth="1"/>
    <col min="1281" max="1282" width="12" style="101" customWidth="1"/>
    <col min="1283" max="1283" width="8" style="101" customWidth="1"/>
    <col min="1284" max="1284" width="7.875" style="101" customWidth="1"/>
    <col min="1285" max="1286" width="7.875" style="101" hidden="1" customWidth="1"/>
    <col min="1287" max="1534" width="7.875" style="101"/>
    <col min="1535" max="1535" width="35.75" style="101" customWidth="1"/>
    <col min="1536" max="1536" width="7.875" style="101" hidden="1" customWidth="1"/>
    <col min="1537" max="1538" width="12" style="101" customWidth="1"/>
    <col min="1539" max="1539" width="8" style="101" customWidth="1"/>
    <col min="1540" max="1540" width="7.875" style="101" customWidth="1"/>
    <col min="1541" max="1542" width="7.875" style="101" hidden="1" customWidth="1"/>
    <col min="1543" max="1790" width="7.875" style="101"/>
    <col min="1791" max="1791" width="35.75" style="101" customWidth="1"/>
    <col min="1792" max="1792" width="7.875" style="101" hidden="1" customWidth="1"/>
    <col min="1793" max="1794" width="12" style="101" customWidth="1"/>
    <col min="1795" max="1795" width="8" style="101" customWidth="1"/>
    <col min="1796" max="1796" width="7.875" style="101" customWidth="1"/>
    <col min="1797" max="1798" width="7.875" style="101" hidden="1" customWidth="1"/>
    <col min="1799" max="2046" width="7.875" style="101"/>
    <col min="2047" max="2047" width="35.75" style="101" customWidth="1"/>
    <col min="2048" max="2048" width="7.875" style="101" hidden="1" customWidth="1"/>
    <col min="2049" max="2050" width="12" style="101" customWidth="1"/>
    <col min="2051" max="2051" width="8" style="101" customWidth="1"/>
    <col min="2052" max="2052" width="7.875" style="101" customWidth="1"/>
    <col min="2053" max="2054" width="7.875" style="101" hidden="1" customWidth="1"/>
    <col min="2055" max="2302" width="7.875" style="101"/>
    <col min="2303" max="2303" width="35.75" style="101" customWidth="1"/>
    <col min="2304" max="2304" width="7.875" style="101" hidden="1" customWidth="1"/>
    <col min="2305" max="2306" width="12" style="101" customWidth="1"/>
    <col min="2307" max="2307" width="8" style="101" customWidth="1"/>
    <col min="2308" max="2308" width="7.875" style="101" customWidth="1"/>
    <col min="2309" max="2310" width="7.875" style="101" hidden="1" customWidth="1"/>
    <col min="2311" max="2558" width="7.875" style="101"/>
    <col min="2559" max="2559" width="35.75" style="101" customWidth="1"/>
    <col min="2560" max="2560" width="7.875" style="101" hidden="1" customWidth="1"/>
    <col min="2561" max="2562" width="12" style="101" customWidth="1"/>
    <col min="2563" max="2563" width="8" style="101" customWidth="1"/>
    <col min="2564" max="2564" width="7.875" style="101" customWidth="1"/>
    <col min="2565" max="2566" width="7.875" style="101" hidden="1" customWidth="1"/>
    <col min="2567" max="2814" width="7.875" style="101"/>
    <col min="2815" max="2815" width="35.75" style="101" customWidth="1"/>
    <col min="2816" max="2816" width="7.875" style="101" hidden="1" customWidth="1"/>
    <col min="2817" max="2818" width="12" style="101" customWidth="1"/>
    <col min="2819" max="2819" width="8" style="101" customWidth="1"/>
    <col min="2820" max="2820" width="7.875" style="101" customWidth="1"/>
    <col min="2821" max="2822" width="7.875" style="101" hidden="1" customWidth="1"/>
    <col min="2823" max="3070" width="7.875" style="101"/>
    <col min="3071" max="3071" width="35.75" style="101" customWidth="1"/>
    <col min="3072" max="3072" width="7.875" style="101" hidden="1" customWidth="1"/>
    <col min="3073" max="3074" width="12" style="101" customWidth="1"/>
    <col min="3075" max="3075" width="8" style="101" customWidth="1"/>
    <col min="3076" max="3076" width="7.875" style="101" customWidth="1"/>
    <col min="3077" max="3078" width="7.875" style="101" hidden="1" customWidth="1"/>
    <col min="3079" max="3326" width="7.875" style="101"/>
    <col min="3327" max="3327" width="35.75" style="101" customWidth="1"/>
    <col min="3328" max="3328" width="7.875" style="101" hidden="1" customWidth="1"/>
    <col min="3329" max="3330" width="12" style="101" customWidth="1"/>
    <col min="3331" max="3331" width="8" style="101" customWidth="1"/>
    <col min="3332" max="3332" width="7.875" style="101" customWidth="1"/>
    <col min="3333" max="3334" width="7.875" style="101" hidden="1" customWidth="1"/>
    <col min="3335" max="3582" width="7.875" style="101"/>
    <col min="3583" max="3583" width="35.75" style="101" customWidth="1"/>
    <col min="3584" max="3584" width="7.875" style="101" hidden="1" customWidth="1"/>
    <col min="3585" max="3586" width="12" style="101" customWidth="1"/>
    <col min="3587" max="3587" width="8" style="101" customWidth="1"/>
    <col min="3588" max="3588" width="7.875" style="101" customWidth="1"/>
    <col min="3589" max="3590" width="7.875" style="101" hidden="1" customWidth="1"/>
    <col min="3591" max="3838" width="7.875" style="101"/>
    <col min="3839" max="3839" width="35.75" style="101" customWidth="1"/>
    <col min="3840" max="3840" width="7.875" style="101" hidden="1" customWidth="1"/>
    <col min="3841" max="3842" width="12" style="101" customWidth="1"/>
    <col min="3843" max="3843" width="8" style="101" customWidth="1"/>
    <col min="3844" max="3844" width="7.875" style="101" customWidth="1"/>
    <col min="3845" max="3846" width="7.875" style="101" hidden="1" customWidth="1"/>
    <col min="3847" max="4094" width="7.875" style="101"/>
    <col min="4095" max="4095" width="35.75" style="101" customWidth="1"/>
    <col min="4096" max="4096" width="7.875" style="101" hidden="1" customWidth="1"/>
    <col min="4097" max="4098" width="12" style="101" customWidth="1"/>
    <col min="4099" max="4099" width="8" style="101" customWidth="1"/>
    <col min="4100" max="4100" width="7.875" style="101" customWidth="1"/>
    <col min="4101" max="4102" width="7.875" style="101" hidden="1" customWidth="1"/>
    <col min="4103" max="4350" width="7.875" style="101"/>
    <col min="4351" max="4351" width="35.75" style="101" customWidth="1"/>
    <col min="4352" max="4352" width="7.875" style="101" hidden="1" customWidth="1"/>
    <col min="4353" max="4354" width="12" style="101" customWidth="1"/>
    <col min="4355" max="4355" width="8" style="101" customWidth="1"/>
    <col min="4356" max="4356" width="7.875" style="101" customWidth="1"/>
    <col min="4357" max="4358" width="7.875" style="101" hidden="1" customWidth="1"/>
    <col min="4359" max="4606" width="7.875" style="101"/>
    <col min="4607" max="4607" width="35.75" style="101" customWidth="1"/>
    <col min="4608" max="4608" width="7.875" style="101" hidden="1" customWidth="1"/>
    <col min="4609" max="4610" width="12" style="101" customWidth="1"/>
    <col min="4611" max="4611" width="8" style="101" customWidth="1"/>
    <col min="4612" max="4612" width="7.875" style="101" customWidth="1"/>
    <col min="4613" max="4614" width="7.875" style="101" hidden="1" customWidth="1"/>
    <col min="4615" max="4862" width="7.875" style="101"/>
    <col min="4863" max="4863" width="35.75" style="101" customWidth="1"/>
    <col min="4864" max="4864" width="7.875" style="101" hidden="1" customWidth="1"/>
    <col min="4865" max="4866" width="12" style="101" customWidth="1"/>
    <col min="4867" max="4867" width="8" style="101" customWidth="1"/>
    <col min="4868" max="4868" width="7.875" style="101" customWidth="1"/>
    <col min="4869" max="4870" width="7.875" style="101" hidden="1" customWidth="1"/>
    <col min="4871" max="5118" width="7.875" style="101"/>
    <col min="5119" max="5119" width="35.75" style="101" customWidth="1"/>
    <col min="5120" max="5120" width="7.875" style="101" hidden="1" customWidth="1"/>
    <col min="5121" max="5122" width="12" style="101" customWidth="1"/>
    <col min="5123" max="5123" width="8" style="101" customWidth="1"/>
    <col min="5124" max="5124" width="7.875" style="101" customWidth="1"/>
    <col min="5125" max="5126" width="7.875" style="101" hidden="1" customWidth="1"/>
    <col min="5127" max="5374" width="7.875" style="101"/>
    <col min="5375" max="5375" width="35.75" style="101" customWidth="1"/>
    <col min="5376" max="5376" width="7.875" style="101" hidden="1" customWidth="1"/>
    <col min="5377" max="5378" width="12" style="101" customWidth="1"/>
    <col min="5379" max="5379" width="8" style="101" customWidth="1"/>
    <col min="5380" max="5380" width="7.875" style="101" customWidth="1"/>
    <col min="5381" max="5382" width="7.875" style="101" hidden="1" customWidth="1"/>
    <col min="5383" max="5630" width="7.875" style="101"/>
    <col min="5631" max="5631" width="35.75" style="101" customWidth="1"/>
    <col min="5632" max="5632" width="7.875" style="101" hidden="1" customWidth="1"/>
    <col min="5633" max="5634" width="12" style="101" customWidth="1"/>
    <col min="5635" max="5635" width="8" style="101" customWidth="1"/>
    <col min="5636" max="5636" width="7.875" style="101" customWidth="1"/>
    <col min="5637" max="5638" width="7.875" style="101" hidden="1" customWidth="1"/>
    <col min="5639" max="5886" width="7.875" style="101"/>
    <col min="5887" max="5887" width="35.75" style="101" customWidth="1"/>
    <col min="5888" max="5888" width="7.875" style="101" hidden="1" customWidth="1"/>
    <col min="5889" max="5890" width="12" style="101" customWidth="1"/>
    <col min="5891" max="5891" width="8" style="101" customWidth="1"/>
    <col min="5892" max="5892" width="7.875" style="101" customWidth="1"/>
    <col min="5893" max="5894" width="7.875" style="101" hidden="1" customWidth="1"/>
    <col min="5895" max="6142" width="7.875" style="101"/>
    <col min="6143" max="6143" width="35.75" style="101" customWidth="1"/>
    <col min="6144" max="6144" width="7.875" style="101" hidden="1" customWidth="1"/>
    <col min="6145" max="6146" width="12" style="101" customWidth="1"/>
    <col min="6147" max="6147" width="8" style="101" customWidth="1"/>
    <col min="6148" max="6148" width="7.875" style="101" customWidth="1"/>
    <col min="6149" max="6150" width="7.875" style="101" hidden="1" customWidth="1"/>
    <col min="6151" max="6398" width="7.875" style="101"/>
    <col min="6399" max="6399" width="35.75" style="101" customWidth="1"/>
    <col min="6400" max="6400" width="7.875" style="101" hidden="1" customWidth="1"/>
    <col min="6401" max="6402" width="12" style="101" customWidth="1"/>
    <col min="6403" max="6403" width="8" style="101" customWidth="1"/>
    <col min="6404" max="6404" width="7.875" style="101" customWidth="1"/>
    <col min="6405" max="6406" width="7.875" style="101" hidden="1" customWidth="1"/>
    <col min="6407" max="6654" width="7.875" style="101"/>
    <col min="6655" max="6655" width="35.75" style="101" customWidth="1"/>
    <col min="6656" max="6656" width="7.875" style="101" hidden="1" customWidth="1"/>
    <col min="6657" max="6658" width="12" style="101" customWidth="1"/>
    <col min="6659" max="6659" width="8" style="101" customWidth="1"/>
    <col min="6660" max="6660" width="7.875" style="101" customWidth="1"/>
    <col min="6661" max="6662" width="7.875" style="101" hidden="1" customWidth="1"/>
    <col min="6663" max="6910" width="7.875" style="101"/>
    <col min="6911" max="6911" width="35.75" style="101" customWidth="1"/>
    <col min="6912" max="6912" width="7.875" style="101" hidden="1" customWidth="1"/>
    <col min="6913" max="6914" width="12" style="101" customWidth="1"/>
    <col min="6915" max="6915" width="8" style="101" customWidth="1"/>
    <col min="6916" max="6916" width="7.875" style="101" customWidth="1"/>
    <col min="6917" max="6918" width="7.875" style="101" hidden="1" customWidth="1"/>
    <col min="6919" max="7166" width="7.875" style="101"/>
    <col min="7167" max="7167" width="35.75" style="101" customWidth="1"/>
    <col min="7168" max="7168" width="7.875" style="101" hidden="1" customWidth="1"/>
    <col min="7169" max="7170" width="12" style="101" customWidth="1"/>
    <col min="7171" max="7171" width="8" style="101" customWidth="1"/>
    <col min="7172" max="7172" width="7.875" style="101" customWidth="1"/>
    <col min="7173" max="7174" width="7.875" style="101" hidden="1" customWidth="1"/>
    <col min="7175" max="7422" width="7.875" style="101"/>
    <col min="7423" max="7423" width="35.75" style="101" customWidth="1"/>
    <col min="7424" max="7424" width="7.875" style="101" hidden="1" customWidth="1"/>
    <col min="7425" max="7426" width="12" style="101" customWidth="1"/>
    <col min="7427" max="7427" width="8" style="101" customWidth="1"/>
    <col min="7428" max="7428" width="7.875" style="101" customWidth="1"/>
    <col min="7429" max="7430" width="7.875" style="101" hidden="1" customWidth="1"/>
    <col min="7431" max="7678" width="7.875" style="101"/>
    <col min="7679" max="7679" width="35.75" style="101" customWidth="1"/>
    <col min="7680" max="7680" width="7.875" style="101" hidden="1" customWidth="1"/>
    <col min="7681" max="7682" width="12" style="101" customWidth="1"/>
    <col min="7683" max="7683" width="8" style="101" customWidth="1"/>
    <col min="7684" max="7684" width="7.875" style="101" customWidth="1"/>
    <col min="7685" max="7686" width="7.875" style="101" hidden="1" customWidth="1"/>
    <col min="7687" max="7934" width="7.875" style="101"/>
    <col min="7935" max="7935" width="35.75" style="101" customWidth="1"/>
    <col min="7936" max="7936" width="7.875" style="101" hidden="1" customWidth="1"/>
    <col min="7937" max="7938" width="12" style="101" customWidth="1"/>
    <col min="7939" max="7939" width="8" style="101" customWidth="1"/>
    <col min="7940" max="7940" width="7.875" style="101" customWidth="1"/>
    <col min="7941" max="7942" width="7.875" style="101" hidden="1" customWidth="1"/>
    <col min="7943" max="8190" width="7.875" style="101"/>
    <col min="8191" max="8191" width="35.75" style="101" customWidth="1"/>
    <col min="8192" max="8192" width="7.875" style="101" hidden="1" customWidth="1"/>
    <col min="8193" max="8194" width="12" style="101" customWidth="1"/>
    <col min="8195" max="8195" width="8" style="101" customWidth="1"/>
    <col min="8196" max="8196" width="7.875" style="101" customWidth="1"/>
    <col min="8197" max="8198" width="7.875" style="101" hidden="1" customWidth="1"/>
    <col min="8199" max="8446" width="7.875" style="101"/>
    <col min="8447" max="8447" width="35.75" style="101" customWidth="1"/>
    <col min="8448" max="8448" width="7.875" style="101" hidden="1" customWidth="1"/>
    <col min="8449" max="8450" width="12" style="101" customWidth="1"/>
    <col min="8451" max="8451" width="8" style="101" customWidth="1"/>
    <col min="8452" max="8452" width="7.875" style="101" customWidth="1"/>
    <col min="8453" max="8454" width="7.875" style="101" hidden="1" customWidth="1"/>
    <col min="8455" max="8702" width="7.875" style="101"/>
    <col min="8703" max="8703" width="35.75" style="101" customWidth="1"/>
    <col min="8704" max="8704" width="7.875" style="101" hidden="1" customWidth="1"/>
    <col min="8705" max="8706" width="12" style="101" customWidth="1"/>
    <col min="8707" max="8707" width="8" style="101" customWidth="1"/>
    <col min="8708" max="8708" width="7.875" style="101" customWidth="1"/>
    <col min="8709" max="8710" width="7.875" style="101" hidden="1" customWidth="1"/>
    <col min="8711" max="8958" width="7.875" style="101"/>
    <col min="8959" max="8959" width="35.75" style="101" customWidth="1"/>
    <col min="8960" max="8960" width="7.875" style="101" hidden="1" customWidth="1"/>
    <col min="8961" max="8962" width="12" style="101" customWidth="1"/>
    <col min="8963" max="8963" width="8" style="101" customWidth="1"/>
    <col min="8964" max="8964" width="7.875" style="101" customWidth="1"/>
    <col min="8965" max="8966" width="7.875" style="101" hidden="1" customWidth="1"/>
    <col min="8967" max="9214" width="7.875" style="101"/>
    <col min="9215" max="9215" width="35.75" style="101" customWidth="1"/>
    <col min="9216" max="9216" width="7.875" style="101" hidden="1" customWidth="1"/>
    <col min="9217" max="9218" width="12" style="101" customWidth="1"/>
    <col min="9219" max="9219" width="8" style="101" customWidth="1"/>
    <col min="9220" max="9220" width="7.875" style="101" customWidth="1"/>
    <col min="9221" max="9222" width="7.875" style="101" hidden="1" customWidth="1"/>
    <col min="9223" max="9470" width="7.875" style="101"/>
    <col min="9471" max="9471" width="35.75" style="101" customWidth="1"/>
    <col min="9472" max="9472" width="7.875" style="101" hidden="1" customWidth="1"/>
    <col min="9473" max="9474" width="12" style="101" customWidth="1"/>
    <col min="9475" max="9475" width="8" style="101" customWidth="1"/>
    <col min="9476" max="9476" width="7.875" style="101" customWidth="1"/>
    <col min="9477" max="9478" width="7.875" style="101" hidden="1" customWidth="1"/>
    <col min="9479" max="9726" width="7.875" style="101"/>
    <col min="9727" max="9727" width="35.75" style="101" customWidth="1"/>
    <col min="9728" max="9728" width="7.875" style="101" hidden="1" customWidth="1"/>
    <col min="9729" max="9730" width="12" style="101" customWidth="1"/>
    <col min="9731" max="9731" width="8" style="101" customWidth="1"/>
    <col min="9732" max="9732" width="7.875" style="101" customWidth="1"/>
    <col min="9733" max="9734" width="7.875" style="101" hidden="1" customWidth="1"/>
    <col min="9735" max="9982" width="7.875" style="101"/>
    <col min="9983" max="9983" width="35.75" style="101" customWidth="1"/>
    <col min="9984" max="9984" width="7.875" style="101" hidden="1" customWidth="1"/>
    <col min="9985" max="9986" width="12" style="101" customWidth="1"/>
    <col min="9987" max="9987" width="8" style="101" customWidth="1"/>
    <col min="9988" max="9988" width="7.875" style="101" customWidth="1"/>
    <col min="9989" max="9990" width="7.875" style="101" hidden="1" customWidth="1"/>
    <col min="9991" max="10238" width="7.875" style="101"/>
    <col min="10239" max="10239" width="35.75" style="101" customWidth="1"/>
    <col min="10240" max="10240" width="7.875" style="101" hidden="1" customWidth="1"/>
    <col min="10241" max="10242" width="12" style="101" customWidth="1"/>
    <col min="10243" max="10243" width="8" style="101" customWidth="1"/>
    <col min="10244" max="10244" width="7.875" style="101" customWidth="1"/>
    <col min="10245" max="10246" width="7.875" style="101" hidden="1" customWidth="1"/>
    <col min="10247" max="10494" width="7.875" style="101"/>
    <col min="10495" max="10495" width="35.75" style="101" customWidth="1"/>
    <col min="10496" max="10496" width="7.875" style="101" hidden="1" customWidth="1"/>
    <col min="10497" max="10498" width="12" style="101" customWidth="1"/>
    <col min="10499" max="10499" width="8" style="101" customWidth="1"/>
    <col min="10500" max="10500" width="7.875" style="101" customWidth="1"/>
    <col min="10501" max="10502" width="7.875" style="101" hidden="1" customWidth="1"/>
    <col min="10503" max="10750" width="7.875" style="101"/>
    <col min="10751" max="10751" width="35.75" style="101" customWidth="1"/>
    <col min="10752" max="10752" width="7.875" style="101" hidden="1" customWidth="1"/>
    <col min="10753" max="10754" width="12" style="101" customWidth="1"/>
    <col min="10755" max="10755" width="8" style="101" customWidth="1"/>
    <col min="10756" max="10756" width="7.875" style="101" customWidth="1"/>
    <col min="10757" max="10758" width="7.875" style="101" hidden="1" customWidth="1"/>
    <col min="10759" max="11006" width="7.875" style="101"/>
    <col min="11007" max="11007" width="35.75" style="101" customWidth="1"/>
    <col min="11008" max="11008" width="7.875" style="101" hidden="1" customWidth="1"/>
    <col min="11009" max="11010" width="12" style="101" customWidth="1"/>
    <col min="11011" max="11011" width="8" style="101" customWidth="1"/>
    <col min="11012" max="11012" width="7.875" style="101" customWidth="1"/>
    <col min="11013" max="11014" width="7.875" style="101" hidden="1" customWidth="1"/>
    <col min="11015" max="11262" width="7.875" style="101"/>
    <col min="11263" max="11263" width="35.75" style="101" customWidth="1"/>
    <col min="11264" max="11264" width="7.875" style="101" hidden="1" customWidth="1"/>
    <col min="11265" max="11266" width="12" style="101" customWidth="1"/>
    <col min="11267" max="11267" width="8" style="101" customWidth="1"/>
    <col min="11268" max="11268" width="7.875" style="101" customWidth="1"/>
    <col min="11269" max="11270" width="7.875" style="101" hidden="1" customWidth="1"/>
    <col min="11271" max="11518" width="7.875" style="101"/>
    <col min="11519" max="11519" width="35.75" style="101" customWidth="1"/>
    <col min="11520" max="11520" width="7.875" style="101" hidden="1" customWidth="1"/>
    <col min="11521" max="11522" width="12" style="101" customWidth="1"/>
    <col min="11523" max="11523" width="8" style="101" customWidth="1"/>
    <col min="11524" max="11524" width="7.875" style="101" customWidth="1"/>
    <col min="11525" max="11526" width="7.875" style="101" hidden="1" customWidth="1"/>
    <col min="11527" max="11774" width="7.875" style="101"/>
    <col min="11775" max="11775" width="35.75" style="101" customWidth="1"/>
    <col min="11776" max="11776" width="7.875" style="101" hidden="1" customWidth="1"/>
    <col min="11777" max="11778" width="12" style="101" customWidth="1"/>
    <col min="11779" max="11779" width="8" style="101" customWidth="1"/>
    <col min="11780" max="11780" width="7.875" style="101" customWidth="1"/>
    <col min="11781" max="11782" width="7.875" style="101" hidden="1" customWidth="1"/>
    <col min="11783" max="12030" width="7.875" style="101"/>
    <col min="12031" max="12031" width="35.75" style="101" customWidth="1"/>
    <col min="12032" max="12032" width="7.875" style="101" hidden="1" customWidth="1"/>
    <col min="12033" max="12034" width="12" style="101" customWidth="1"/>
    <col min="12035" max="12035" width="8" style="101" customWidth="1"/>
    <col min="12036" max="12036" width="7.875" style="101" customWidth="1"/>
    <col min="12037" max="12038" width="7.875" style="101" hidden="1" customWidth="1"/>
    <col min="12039" max="12286" width="7.875" style="101"/>
    <col min="12287" max="12287" width="35.75" style="101" customWidth="1"/>
    <col min="12288" max="12288" width="7.875" style="101" hidden="1" customWidth="1"/>
    <col min="12289" max="12290" width="12" style="101" customWidth="1"/>
    <col min="12291" max="12291" width="8" style="101" customWidth="1"/>
    <col min="12292" max="12292" width="7.875" style="101" customWidth="1"/>
    <col min="12293" max="12294" width="7.875" style="101" hidden="1" customWidth="1"/>
    <col min="12295" max="12542" width="7.875" style="101"/>
    <col min="12543" max="12543" width="35.75" style="101" customWidth="1"/>
    <col min="12544" max="12544" width="7.875" style="101" hidden="1" customWidth="1"/>
    <col min="12545" max="12546" width="12" style="101" customWidth="1"/>
    <col min="12547" max="12547" width="8" style="101" customWidth="1"/>
    <col min="12548" max="12548" width="7.875" style="101" customWidth="1"/>
    <col min="12549" max="12550" width="7.875" style="101" hidden="1" customWidth="1"/>
    <col min="12551" max="12798" width="7.875" style="101"/>
    <col min="12799" max="12799" width="35.75" style="101" customWidth="1"/>
    <col min="12800" max="12800" width="7.875" style="101" hidden="1" customWidth="1"/>
    <col min="12801" max="12802" width="12" style="101" customWidth="1"/>
    <col min="12803" max="12803" width="8" style="101" customWidth="1"/>
    <col min="12804" max="12804" width="7.875" style="101" customWidth="1"/>
    <col min="12805" max="12806" width="7.875" style="101" hidden="1" customWidth="1"/>
    <col min="12807" max="13054" width="7.875" style="101"/>
    <col min="13055" max="13055" width="35.75" style="101" customWidth="1"/>
    <col min="13056" max="13056" width="7.875" style="101" hidden="1" customWidth="1"/>
    <col min="13057" max="13058" width="12" style="101" customWidth="1"/>
    <col min="13059" max="13059" width="8" style="101" customWidth="1"/>
    <col min="13060" max="13060" width="7.875" style="101" customWidth="1"/>
    <col min="13061" max="13062" width="7.875" style="101" hidden="1" customWidth="1"/>
    <col min="13063" max="13310" width="7.875" style="101"/>
    <col min="13311" max="13311" width="35.75" style="101" customWidth="1"/>
    <col min="13312" max="13312" width="7.875" style="101" hidden="1" customWidth="1"/>
    <col min="13313" max="13314" width="12" style="101" customWidth="1"/>
    <col min="13315" max="13315" width="8" style="101" customWidth="1"/>
    <col min="13316" max="13316" width="7.875" style="101" customWidth="1"/>
    <col min="13317" max="13318" width="7.875" style="101" hidden="1" customWidth="1"/>
    <col min="13319" max="13566" width="7.875" style="101"/>
    <col min="13567" max="13567" width="35.75" style="101" customWidth="1"/>
    <col min="13568" max="13568" width="7.875" style="101" hidden="1" customWidth="1"/>
    <col min="13569" max="13570" width="12" style="101" customWidth="1"/>
    <col min="13571" max="13571" width="8" style="101" customWidth="1"/>
    <col min="13572" max="13572" width="7.875" style="101" customWidth="1"/>
    <col min="13573" max="13574" width="7.875" style="101" hidden="1" customWidth="1"/>
    <col min="13575" max="13822" width="7.875" style="101"/>
    <col min="13823" max="13823" width="35.75" style="101" customWidth="1"/>
    <col min="13824" max="13824" width="7.875" style="101" hidden="1" customWidth="1"/>
    <col min="13825" max="13826" width="12" style="101" customWidth="1"/>
    <col min="13827" max="13827" width="8" style="101" customWidth="1"/>
    <col min="13828" max="13828" width="7.875" style="101" customWidth="1"/>
    <col min="13829" max="13830" width="7.875" style="101" hidden="1" customWidth="1"/>
    <col min="13831" max="14078" width="7.875" style="101"/>
    <col min="14079" max="14079" width="35.75" style="101" customWidth="1"/>
    <col min="14080" max="14080" width="7.875" style="101" hidden="1" customWidth="1"/>
    <col min="14081" max="14082" width="12" style="101" customWidth="1"/>
    <col min="14083" max="14083" width="8" style="101" customWidth="1"/>
    <col min="14084" max="14084" width="7.875" style="101" customWidth="1"/>
    <col min="14085" max="14086" width="7.875" style="101" hidden="1" customWidth="1"/>
    <col min="14087" max="14334" width="7.875" style="101"/>
    <col min="14335" max="14335" width="35.75" style="101" customWidth="1"/>
    <col min="14336" max="14336" width="7.875" style="101" hidden="1" customWidth="1"/>
    <col min="14337" max="14338" width="12" style="101" customWidth="1"/>
    <col min="14339" max="14339" width="8" style="101" customWidth="1"/>
    <col min="14340" max="14340" width="7.875" style="101" customWidth="1"/>
    <col min="14341" max="14342" width="7.875" style="101" hidden="1" customWidth="1"/>
    <col min="14343" max="14590" width="7.875" style="101"/>
    <col min="14591" max="14591" width="35.75" style="101" customWidth="1"/>
    <col min="14592" max="14592" width="7.875" style="101" hidden="1" customWidth="1"/>
    <col min="14593" max="14594" width="12" style="101" customWidth="1"/>
    <col min="14595" max="14595" width="8" style="101" customWidth="1"/>
    <col min="14596" max="14596" width="7.875" style="101" customWidth="1"/>
    <col min="14597" max="14598" width="7.875" style="101" hidden="1" customWidth="1"/>
    <col min="14599" max="14846" width="7.875" style="101"/>
    <col min="14847" max="14847" width="35.75" style="101" customWidth="1"/>
    <col min="14848" max="14848" width="7.875" style="101" hidden="1" customWidth="1"/>
    <col min="14849" max="14850" width="12" style="101" customWidth="1"/>
    <col min="14851" max="14851" width="8" style="101" customWidth="1"/>
    <col min="14852" max="14852" width="7.875" style="101" customWidth="1"/>
    <col min="14853" max="14854" width="7.875" style="101" hidden="1" customWidth="1"/>
    <col min="14855" max="15102" width="7.875" style="101"/>
    <col min="15103" max="15103" width="35.75" style="101" customWidth="1"/>
    <col min="15104" max="15104" width="7.875" style="101" hidden="1" customWidth="1"/>
    <col min="15105" max="15106" width="12" style="101" customWidth="1"/>
    <col min="15107" max="15107" width="8" style="101" customWidth="1"/>
    <col min="15108" max="15108" width="7.875" style="101" customWidth="1"/>
    <col min="15109" max="15110" width="7.875" style="101" hidden="1" customWidth="1"/>
    <col min="15111" max="15358" width="7.875" style="101"/>
    <col min="15359" max="15359" width="35.75" style="101" customWidth="1"/>
    <col min="15360" max="15360" width="7.875" style="101" hidden="1" customWidth="1"/>
    <col min="15361" max="15362" width="12" style="101" customWidth="1"/>
    <col min="15363" max="15363" width="8" style="101" customWidth="1"/>
    <col min="15364" max="15364" width="7.875" style="101" customWidth="1"/>
    <col min="15365" max="15366" width="7.875" style="101" hidden="1" customWidth="1"/>
    <col min="15367" max="15614" width="7.875" style="101"/>
    <col min="15615" max="15615" width="35.75" style="101" customWidth="1"/>
    <col min="15616" max="15616" width="7.875" style="101" hidden="1" customWidth="1"/>
    <col min="15617" max="15618" width="12" style="101" customWidth="1"/>
    <col min="15619" max="15619" width="8" style="101" customWidth="1"/>
    <col min="15620" max="15620" width="7.875" style="101" customWidth="1"/>
    <col min="15621" max="15622" width="7.875" style="101" hidden="1" customWidth="1"/>
    <col min="15623" max="15870" width="7.875" style="101"/>
    <col min="15871" max="15871" width="35.75" style="101" customWidth="1"/>
    <col min="15872" max="15872" width="7.875" style="101" hidden="1" customWidth="1"/>
    <col min="15873" max="15874" width="12" style="101" customWidth="1"/>
    <col min="15875" max="15875" width="8" style="101" customWidth="1"/>
    <col min="15876" max="15876" width="7.875" style="101" customWidth="1"/>
    <col min="15877" max="15878" width="7.875" style="101" hidden="1" customWidth="1"/>
    <col min="15879" max="16126" width="7.875" style="101"/>
    <col min="16127" max="16127" width="35.75" style="101" customWidth="1"/>
    <col min="16128" max="16128" width="7.875" style="101" hidden="1" customWidth="1"/>
    <col min="16129" max="16130" width="12" style="101" customWidth="1"/>
    <col min="16131" max="16131" width="8" style="101" customWidth="1"/>
    <col min="16132" max="16132" width="7.875" style="101" customWidth="1"/>
    <col min="16133" max="16134" width="7.875" style="101" hidden="1" customWidth="1"/>
    <col min="16135" max="16384" width="7.875" style="101"/>
  </cols>
  <sheetData>
    <row r="1" ht="27" customHeight="1" spans="1:2">
      <c r="A1" s="102" t="s">
        <v>1422</v>
      </c>
      <c r="B1" s="103"/>
    </row>
    <row r="2" ht="39.95" customHeight="1" spans="1:2">
      <c r="A2" s="104" t="s">
        <v>33</v>
      </c>
      <c r="B2" s="105"/>
    </row>
    <row r="3" s="97" customFormat="1" ht="18.75" customHeight="1" spans="1:2">
      <c r="A3" s="106"/>
      <c r="B3" s="107" t="s">
        <v>1297</v>
      </c>
    </row>
    <row r="4" s="98" customFormat="1" ht="53.25" customHeight="1" spans="1:3">
      <c r="A4" s="108" t="s">
        <v>1316</v>
      </c>
      <c r="B4" s="109" t="s">
        <v>55</v>
      </c>
      <c r="C4" s="110"/>
    </row>
    <row r="5" s="99" customFormat="1" ht="53.25" customHeight="1" spans="1:3">
      <c r="A5" s="111"/>
      <c r="B5" s="111"/>
      <c r="C5" s="112"/>
    </row>
    <row r="6" s="97" customFormat="1" ht="53.25" customHeight="1" spans="1:5">
      <c r="A6" s="111"/>
      <c r="B6" s="111"/>
      <c r="C6" s="113"/>
      <c r="E6" s="97">
        <v>988753</v>
      </c>
    </row>
    <row r="7" s="97" customFormat="1" ht="53.25" customHeight="1" spans="1:5">
      <c r="A7" s="111"/>
      <c r="B7" s="111"/>
      <c r="C7" s="113"/>
      <c r="E7" s="97">
        <v>822672</v>
      </c>
    </row>
    <row r="8" s="100" customFormat="1" ht="53.25" customHeight="1" spans="1:3">
      <c r="A8" s="114" t="s">
        <v>1313</v>
      </c>
      <c r="B8" s="115"/>
      <c r="C8" s="116"/>
    </row>
    <row r="13" spans="1:1">
      <c r="A13" s="117" t="s">
        <v>1399</v>
      </c>
    </row>
  </sheetData>
  <printOptions horizontalCentered="1"/>
  <pageMargins left="0.708661417322835"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9"/>
  <sheetViews>
    <sheetView topLeftCell="A13" workbookViewId="0">
      <selection activeCell="D7" sqref="D7"/>
    </sheetView>
  </sheetViews>
  <sheetFormatPr defaultColWidth="9" defaultRowHeight="15.75" outlineLevelCol="4"/>
  <cols>
    <col min="1" max="1" width="40.125" style="80" customWidth="1"/>
    <col min="2" max="2" width="27.875" style="81" customWidth="1"/>
    <col min="3" max="3" width="17.25" style="82" customWidth="1"/>
    <col min="4" max="16384" width="9" style="81"/>
  </cols>
  <sheetData>
    <row r="1" ht="22.5" customHeight="1" spans="1:1">
      <c r="A1" s="83" t="s">
        <v>1423</v>
      </c>
    </row>
    <row r="2" ht="24.75" customHeight="1" spans="1:3">
      <c r="A2" s="84" t="s">
        <v>35</v>
      </c>
      <c r="B2" s="85"/>
      <c r="C2" s="85"/>
    </row>
    <row r="3" s="76" customFormat="1" ht="24" customHeight="1" spans="1:3">
      <c r="A3" s="83"/>
      <c r="C3" s="86" t="s">
        <v>80</v>
      </c>
    </row>
    <row r="4" s="77" customFormat="1" ht="57" customHeight="1" spans="1:3">
      <c r="A4" s="87" t="s">
        <v>124</v>
      </c>
      <c r="B4" s="88" t="s">
        <v>55</v>
      </c>
      <c r="C4"/>
    </row>
    <row r="5" s="77" customFormat="1" ht="57" customHeight="1" spans="1:3">
      <c r="A5" s="89" t="s">
        <v>1424</v>
      </c>
      <c r="B5" s="90">
        <v>7858.23</v>
      </c>
      <c r="C5"/>
    </row>
    <row r="6" s="78" customFormat="1" ht="57" customHeight="1" spans="1:3">
      <c r="A6" s="91" t="s">
        <v>1425</v>
      </c>
      <c r="B6" s="92">
        <v>1478.23</v>
      </c>
      <c r="C6"/>
    </row>
    <row r="7" s="79" customFormat="1" ht="57" customHeight="1" spans="1:5">
      <c r="A7" s="91" t="s">
        <v>1426</v>
      </c>
      <c r="B7" s="92">
        <v>6299</v>
      </c>
      <c r="C7"/>
      <c r="E7" s="93"/>
    </row>
    <row r="8" s="76" customFormat="1" ht="57" customHeight="1" spans="1:3">
      <c r="A8" s="91" t="s">
        <v>1427</v>
      </c>
      <c r="B8" s="92">
        <v>11</v>
      </c>
      <c r="C8"/>
    </row>
    <row r="9" s="77" customFormat="1" ht="57" customHeight="1" spans="1:3">
      <c r="A9" s="91" t="s">
        <v>1428</v>
      </c>
      <c r="B9" s="92"/>
      <c r="C9"/>
    </row>
    <row r="10" s="76" customFormat="1" ht="57" customHeight="1" spans="1:5">
      <c r="A10" s="91" t="s">
        <v>1429</v>
      </c>
      <c r="B10" s="92">
        <v>70</v>
      </c>
      <c r="C10"/>
      <c r="E10" s="94"/>
    </row>
    <row r="11" s="76" customFormat="1" ht="57" customHeight="1" spans="1:3">
      <c r="A11" s="89" t="s">
        <v>1430</v>
      </c>
      <c r="B11" s="92">
        <v>1921.83</v>
      </c>
      <c r="C11"/>
    </row>
    <row r="12" s="77" customFormat="1" ht="57" customHeight="1" spans="1:3">
      <c r="A12" s="91" t="s">
        <v>1431</v>
      </c>
      <c r="B12" s="90">
        <v>353.81</v>
      </c>
      <c r="C12"/>
    </row>
    <row r="13" s="76" customFormat="1" ht="57" customHeight="1" spans="1:5">
      <c r="A13" s="91" t="s">
        <v>1426</v>
      </c>
      <c r="B13" s="92">
        <v>1494.02</v>
      </c>
      <c r="C13"/>
      <c r="E13" s="94"/>
    </row>
    <row r="14" s="76" customFormat="1" ht="57" customHeight="1" spans="1:3">
      <c r="A14" s="91" t="s">
        <v>1427</v>
      </c>
      <c r="B14" s="92">
        <v>8</v>
      </c>
      <c r="C14"/>
    </row>
    <row r="15" ht="57" customHeight="1" spans="1:3">
      <c r="A15" s="91" t="s">
        <v>1428</v>
      </c>
      <c r="B15" s="92">
        <v>56</v>
      </c>
      <c r="C15"/>
    </row>
    <row r="16" ht="57" customHeight="1" spans="1:3">
      <c r="A16" s="91" t="s">
        <v>1432</v>
      </c>
      <c r="B16" s="92"/>
      <c r="C16"/>
    </row>
    <row r="17" ht="57" customHeight="1" spans="1:3">
      <c r="A17" s="91" t="s">
        <v>1433</v>
      </c>
      <c r="B17" s="92">
        <v>10</v>
      </c>
      <c r="C17"/>
    </row>
    <row r="18" ht="57" customHeight="1" spans="1:3">
      <c r="A18" s="95" t="s">
        <v>1434</v>
      </c>
      <c r="B18" s="96">
        <v>9780</v>
      </c>
      <c r="C18"/>
    </row>
    <row r="19" ht="19.5" customHeight="1" spans="1:3">
      <c r="A19"/>
      <c r="B19"/>
      <c r="C19"/>
    </row>
    <row r="20" ht="19.5" customHeight="1" spans="1:3">
      <c r="A20"/>
      <c r="B20"/>
      <c r="C20"/>
    </row>
    <row r="21" ht="19.5" customHeight="1" spans="1:3">
      <c r="A21"/>
      <c r="B21"/>
      <c r="C21"/>
    </row>
    <row r="22" ht="19.5" customHeight="1" spans="1:3">
      <c r="A22"/>
      <c r="B22"/>
      <c r="C22"/>
    </row>
    <row r="23" ht="19.5" customHeight="1" spans="1:3">
      <c r="A23"/>
      <c r="B23"/>
      <c r="C23"/>
    </row>
    <row r="24" ht="19.5" customHeight="1" spans="1:3">
      <c r="A24"/>
      <c r="B24"/>
      <c r="C24"/>
    </row>
    <row r="25" ht="19.5" customHeight="1" spans="1:3">
      <c r="A25"/>
      <c r="B25"/>
      <c r="C25"/>
    </row>
    <row r="26" ht="19.5" customHeight="1" spans="1:3">
      <c r="A26"/>
      <c r="B26"/>
      <c r="C26"/>
    </row>
    <row r="27" ht="19.5" customHeight="1" spans="1:3">
      <c r="A27"/>
      <c r="B27"/>
      <c r="C27"/>
    </row>
    <row r="28" ht="19.5" customHeight="1" spans="1:3">
      <c r="A28"/>
      <c r="B28"/>
      <c r="C28"/>
    </row>
    <row r="29" ht="19.5" customHeight="1" spans="1:3">
      <c r="A29"/>
      <c r="B29"/>
      <c r="C29"/>
    </row>
    <row r="30" ht="19.5" customHeight="1" spans="1:3">
      <c r="A30"/>
      <c r="B30"/>
      <c r="C30"/>
    </row>
    <row r="31" ht="19.5" customHeight="1" spans="1:3">
      <c r="A31"/>
      <c r="B31"/>
      <c r="C31"/>
    </row>
    <row r="32" ht="19.5" customHeight="1" spans="1:3">
      <c r="A32"/>
      <c r="B32"/>
      <c r="C32"/>
    </row>
    <row r="33" ht="19.5" customHeight="1" spans="1:3">
      <c r="A33"/>
      <c r="B33"/>
      <c r="C33"/>
    </row>
    <row r="34" ht="19.5" customHeight="1" spans="1:3">
      <c r="A34"/>
      <c r="B34"/>
      <c r="C34"/>
    </row>
    <row r="35" ht="19.5" customHeight="1" spans="1:3">
      <c r="A35"/>
      <c r="B35"/>
      <c r="C35"/>
    </row>
    <row r="36" ht="19.5" customHeight="1" spans="1:3">
      <c r="A36"/>
      <c r="B36"/>
      <c r="C36"/>
    </row>
    <row r="37" ht="19.5" customHeight="1" spans="1:3">
      <c r="A37"/>
      <c r="B37"/>
      <c r="C37"/>
    </row>
    <row r="38" ht="19.5" customHeight="1" spans="1:3">
      <c r="A38"/>
      <c r="B38"/>
      <c r="C38"/>
    </row>
    <row r="39" ht="19.5" customHeight="1" spans="1:3">
      <c r="A39"/>
      <c r="B39"/>
      <c r="C39"/>
    </row>
  </sheetData>
  <mergeCells count="1">
    <mergeCell ref="A2:C2"/>
  </mergeCells>
  <printOptions horizontalCentered="1"/>
  <pageMargins left="0.92" right="0.748031496062992" top="0.984251968503937" bottom="0.984251968503937" header="0.511811023622047"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B7" sqref="B7"/>
    </sheetView>
  </sheetViews>
  <sheetFormatPr defaultColWidth="9" defaultRowHeight="13.5" outlineLevelCol="1"/>
  <cols>
    <col min="1" max="1" width="14.625" style="301" customWidth="1"/>
    <col min="2" max="2" width="81.625" style="301" customWidth="1"/>
    <col min="3" max="16384" width="9" style="301"/>
  </cols>
  <sheetData>
    <row r="1" ht="33" customHeight="1" spans="1:2">
      <c r="A1" s="302" t="s">
        <v>1</v>
      </c>
      <c r="B1" s="302"/>
    </row>
    <row r="2" ht="21.95" customHeight="1" spans="1:2">
      <c r="A2" s="303" t="s">
        <v>2</v>
      </c>
      <c r="B2" s="304" t="s">
        <v>3</v>
      </c>
    </row>
    <row r="3" ht="21.95" customHeight="1" spans="1:2">
      <c r="A3" s="303" t="s">
        <v>4</v>
      </c>
      <c r="B3" s="304" t="s">
        <v>5</v>
      </c>
    </row>
    <row r="4" ht="21.95" customHeight="1" spans="1:2">
      <c r="A4" s="303" t="s">
        <v>6</v>
      </c>
      <c r="B4" s="304" t="s">
        <v>7</v>
      </c>
    </row>
    <row r="5" ht="21.95" customHeight="1" spans="1:2">
      <c r="A5" s="303" t="s">
        <v>8</v>
      </c>
      <c r="B5" s="304" t="s">
        <v>9</v>
      </c>
    </row>
    <row r="6" ht="21.95" customHeight="1" spans="1:2">
      <c r="A6" s="303" t="s">
        <v>10</v>
      </c>
      <c r="B6" s="304" t="s">
        <v>11</v>
      </c>
    </row>
    <row r="7" ht="21.95" customHeight="1" spans="1:2">
      <c r="A7" s="303" t="s">
        <v>12</v>
      </c>
      <c r="B7" s="304" t="s">
        <v>13</v>
      </c>
    </row>
    <row r="8" ht="21.95" customHeight="1" spans="1:2">
      <c r="A8" s="303" t="s">
        <v>14</v>
      </c>
      <c r="B8" s="304" t="s">
        <v>15</v>
      </c>
    </row>
    <row r="9" ht="21.95" customHeight="1" spans="1:2">
      <c r="A9" s="303" t="s">
        <v>16</v>
      </c>
      <c r="B9" s="304" t="s">
        <v>17</v>
      </c>
    </row>
    <row r="10" ht="21.95" customHeight="1" spans="1:2">
      <c r="A10" s="303" t="s">
        <v>18</v>
      </c>
      <c r="B10" s="304" t="s">
        <v>19</v>
      </c>
    </row>
    <row r="11" ht="21.95" customHeight="1" spans="1:2">
      <c r="A11" s="303" t="s">
        <v>20</v>
      </c>
      <c r="B11" s="304" t="s">
        <v>21</v>
      </c>
    </row>
    <row r="12" ht="21.95" customHeight="1" spans="1:2">
      <c r="A12" s="303" t="s">
        <v>22</v>
      </c>
      <c r="B12" s="304" t="s">
        <v>23</v>
      </c>
    </row>
    <row r="13" ht="21.95" customHeight="1" spans="1:2">
      <c r="A13" s="303" t="s">
        <v>24</v>
      </c>
      <c r="B13" s="304" t="s">
        <v>25</v>
      </c>
    </row>
    <row r="14" ht="21.95" customHeight="1" spans="1:2">
      <c r="A14" s="303" t="s">
        <v>26</v>
      </c>
      <c r="B14" s="304" t="s">
        <v>27</v>
      </c>
    </row>
    <row r="15" ht="21.95" customHeight="1" spans="1:2">
      <c r="A15" s="303" t="s">
        <v>28</v>
      </c>
      <c r="B15" s="304" t="s">
        <v>29</v>
      </c>
    </row>
    <row r="16" ht="21.95" customHeight="1" spans="1:2">
      <c r="A16" s="303" t="s">
        <v>30</v>
      </c>
      <c r="B16" s="304" t="s">
        <v>31</v>
      </c>
    </row>
    <row r="17" ht="21.95" customHeight="1" spans="1:2">
      <c r="A17" s="303" t="s">
        <v>32</v>
      </c>
      <c r="B17" s="304" t="s">
        <v>33</v>
      </c>
    </row>
    <row r="18" ht="21.95" customHeight="1" spans="1:2">
      <c r="A18" s="303" t="s">
        <v>34</v>
      </c>
      <c r="B18" s="304" t="s">
        <v>35</v>
      </c>
    </row>
    <row r="19" ht="21.75" customHeight="1" spans="1:2">
      <c r="A19" s="303" t="s">
        <v>36</v>
      </c>
      <c r="B19" s="304" t="s">
        <v>37</v>
      </c>
    </row>
    <row r="20" ht="21.75" customHeight="1" spans="1:2">
      <c r="A20" s="303" t="s">
        <v>38</v>
      </c>
      <c r="B20" s="304" t="s">
        <v>39</v>
      </c>
    </row>
    <row r="21" ht="21.75" customHeight="1" spans="1:2">
      <c r="A21" s="303" t="s">
        <v>40</v>
      </c>
      <c r="B21" s="304" t="s">
        <v>41</v>
      </c>
    </row>
    <row r="22" ht="21.75" customHeight="1" spans="1:2">
      <c r="A22" s="303" t="s">
        <v>42</v>
      </c>
      <c r="B22" s="304" t="s">
        <v>43</v>
      </c>
    </row>
    <row r="23" ht="21.75" customHeight="1" spans="1:2">
      <c r="A23" s="303" t="s">
        <v>44</v>
      </c>
      <c r="B23" s="304" t="s">
        <v>45</v>
      </c>
    </row>
    <row r="24" ht="21.75" customHeight="1" spans="1:2">
      <c r="A24" s="303" t="s">
        <v>46</v>
      </c>
      <c r="B24" s="304" t="s">
        <v>47</v>
      </c>
    </row>
    <row r="25" ht="21.75" customHeight="1" spans="1:2">
      <c r="A25" s="303" t="s">
        <v>48</v>
      </c>
      <c r="B25" s="304" t="s">
        <v>49</v>
      </c>
    </row>
    <row r="26" ht="22" customHeight="1" spans="1:2">
      <c r="A26" s="303" t="s">
        <v>50</v>
      </c>
      <c r="B26" s="304" t="s">
        <v>51</v>
      </c>
    </row>
  </sheetData>
  <mergeCells count="1">
    <mergeCell ref="A1:B1"/>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Y34"/>
  <sheetViews>
    <sheetView workbookViewId="0">
      <selection activeCell="AA8" sqref="AA8"/>
    </sheetView>
  </sheetViews>
  <sheetFormatPr defaultColWidth="7" defaultRowHeight="15"/>
  <cols>
    <col min="1" max="1" width="39.375" style="35" customWidth="1"/>
    <col min="2" max="2" width="46.625" style="32" customWidth="1"/>
    <col min="3" max="3" width="13" style="36" customWidth="1"/>
    <col min="4" max="4" width="10.375" style="32" hidden="1" customWidth="1"/>
    <col min="5" max="5" width="9.625" style="37" hidden="1" customWidth="1"/>
    <col min="6" max="6" width="8.125" style="37" hidden="1" customWidth="1"/>
    <col min="7" max="7" width="9.625" style="38" hidden="1" customWidth="1"/>
    <col min="8" max="8" width="17.5" style="38" hidden="1" customWidth="1"/>
    <col min="9" max="9" width="12.5" style="39" hidden="1" customWidth="1"/>
    <col min="10" max="10" width="7" style="40" hidden="1" customWidth="1"/>
    <col min="11" max="12" width="7" style="37" hidden="1" customWidth="1"/>
    <col min="13" max="13" width="13.875" style="37" hidden="1" customWidth="1"/>
    <col min="14" max="14" width="7.875" style="37" hidden="1" customWidth="1"/>
    <col min="15" max="15" width="9.5" style="37" hidden="1" customWidth="1"/>
    <col min="16" max="16" width="6.875" style="37" hidden="1" customWidth="1"/>
    <col min="17" max="17" width="9" style="37" hidden="1" customWidth="1"/>
    <col min="18" max="18" width="5.875" style="37" hidden="1" customWidth="1"/>
    <col min="19" max="19" width="5.25" style="37" hidden="1" customWidth="1"/>
    <col min="20" max="20" width="6.5" style="37" hidden="1" customWidth="1"/>
    <col min="21" max="22" width="7" style="37" hidden="1" customWidth="1"/>
    <col min="23" max="23" width="10.625" style="37" hidden="1" customWidth="1"/>
    <col min="24" max="24" width="10.5" style="37" hidden="1" customWidth="1"/>
    <col min="25" max="25" width="7" style="37" hidden="1" customWidth="1"/>
    <col min="26" max="16384" width="7" style="37"/>
  </cols>
  <sheetData>
    <row r="1" ht="21.75" customHeight="1" spans="1:1">
      <c r="A1" s="41" t="s">
        <v>1435</v>
      </c>
    </row>
    <row r="2" ht="22.5" spans="1:9">
      <c r="A2" s="42" t="s">
        <v>37</v>
      </c>
      <c r="B2" s="43"/>
      <c r="C2" s="44"/>
      <c r="G2" s="37"/>
      <c r="H2" s="37"/>
      <c r="I2" s="37"/>
    </row>
    <row r="3" s="32" customFormat="1" ht="21" customHeight="1" spans="1:13">
      <c r="A3" s="35"/>
      <c r="C3" s="45" t="s">
        <v>80</v>
      </c>
      <c r="E3" s="32">
        <v>12.11</v>
      </c>
      <c r="G3" s="32">
        <v>12.22</v>
      </c>
      <c r="J3" s="36"/>
      <c r="M3" s="32">
        <v>1.2</v>
      </c>
    </row>
    <row r="4" s="32" customFormat="1" ht="35" customHeight="1" spans="1:15">
      <c r="A4" s="46" t="s">
        <v>124</v>
      </c>
      <c r="B4" s="47" t="s">
        <v>55</v>
      </c>
      <c r="C4"/>
      <c r="G4" s="48" t="s">
        <v>82</v>
      </c>
      <c r="H4" s="48" t="s">
        <v>83</v>
      </c>
      <c r="I4" s="48" t="s">
        <v>84</v>
      </c>
      <c r="J4" s="36"/>
      <c r="M4" s="48" t="s">
        <v>82</v>
      </c>
      <c r="N4" s="63" t="s">
        <v>83</v>
      </c>
      <c r="O4" s="48" t="s">
        <v>84</v>
      </c>
    </row>
    <row r="5" s="32" customFormat="1" ht="35" customHeight="1" spans="1:25">
      <c r="A5" s="49" t="s">
        <v>1436</v>
      </c>
      <c r="B5" s="50">
        <v>6966.31</v>
      </c>
      <c r="C5"/>
      <c r="D5" s="51">
        <v>105429</v>
      </c>
      <c r="E5" s="52">
        <v>595734.14</v>
      </c>
      <c r="F5" s="32">
        <f>104401+13602</f>
        <v>118003</v>
      </c>
      <c r="G5" s="53" t="s">
        <v>86</v>
      </c>
      <c r="H5" s="53" t="s">
        <v>87</v>
      </c>
      <c r="I5" s="64">
        <v>596221.15</v>
      </c>
      <c r="J5" s="36" t="e">
        <f t="shared" ref="J5:J10" si="0">G5-A5</f>
        <v>#VALUE!</v>
      </c>
      <c r="K5" s="51">
        <f t="shared" ref="K5:K10" si="1">I5-C5</f>
        <v>596221.15</v>
      </c>
      <c r="L5" s="51">
        <v>75943</v>
      </c>
      <c r="M5" s="53" t="s">
        <v>86</v>
      </c>
      <c r="N5" s="53" t="s">
        <v>87</v>
      </c>
      <c r="O5" s="64">
        <v>643048.95</v>
      </c>
      <c r="P5" s="36" t="e">
        <f t="shared" ref="P5:P10" si="2">M5-A5</f>
        <v>#VALUE!</v>
      </c>
      <c r="Q5" s="51">
        <f t="shared" ref="Q5:Q10" si="3">O5-C5</f>
        <v>643048.95</v>
      </c>
      <c r="S5" s="32">
        <v>717759</v>
      </c>
      <c r="U5" s="69" t="s">
        <v>86</v>
      </c>
      <c r="V5" s="69" t="s">
        <v>87</v>
      </c>
      <c r="W5" s="70">
        <v>659380.53</v>
      </c>
      <c r="X5" s="32">
        <f t="shared" ref="X5:X10" si="4">C5-W5</f>
        <v>-659380.53</v>
      </c>
      <c r="Y5" s="32" t="e">
        <f t="shared" ref="Y5:Y10" si="5">U5-A5</f>
        <v>#VALUE!</v>
      </c>
    </row>
    <row r="6" s="33" customFormat="1" ht="35" customHeight="1" spans="1:25">
      <c r="A6" s="54" t="s">
        <v>1437</v>
      </c>
      <c r="B6" s="55">
        <v>6906.31</v>
      </c>
      <c r="C6"/>
      <c r="D6" s="56"/>
      <c r="E6" s="56">
        <v>7616.62</v>
      </c>
      <c r="G6" s="57" t="s">
        <v>96</v>
      </c>
      <c r="H6" s="57" t="s">
        <v>97</v>
      </c>
      <c r="I6" s="65">
        <v>7616.62</v>
      </c>
      <c r="J6" s="66" t="e">
        <f t="shared" si="0"/>
        <v>#VALUE!</v>
      </c>
      <c r="K6" s="56">
        <f t="shared" si="1"/>
        <v>7616.62</v>
      </c>
      <c r="L6" s="56"/>
      <c r="M6" s="57" t="s">
        <v>96</v>
      </c>
      <c r="N6" s="57" t="s">
        <v>97</v>
      </c>
      <c r="O6" s="65">
        <v>7749.58</v>
      </c>
      <c r="P6" s="66" t="e">
        <f t="shared" si="2"/>
        <v>#VALUE!</v>
      </c>
      <c r="Q6" s="56">
        <f t="shared" si="3"/>
        <v>7749.58</v>
      </c>
      <c r="U6" s="71" t="s">
        <v>96</v>
      </c>
      <c r="V6" s="71" t="s">
        <v>97</v>
      </c>
      <c r="W6" s="72">
        <v>8475.47</v>
      </c>
      <c r="X6" s="33">
        <f t="shared" si="4"/>
        <v>-8475.47</v>
      </c>
      <c r="Y6" s="33" t="e">
        <f t="shared" si="5"/>
        <v>#VALUE!</v>
      </c>
    </row>
    <row r="7" s="34" customFormat="1" ht="35" customHeight="1" spans="1:25">
      <c r="A7" s="54" t="s">
        <v>1438</v>
      </c>
      <c r="B7" s="55"/>
      <c r="C7"/>
      <c r="D7" s="58"/>
      <c r="E7" s="58">
        <v>3922.87</v>
      </c>
      <c r="G7" s="59" t="s">
        <v>99</v>
      </c>
      <c r="H7" s="59" t="s">
        <v>100</v>
      </c>
      <c r="I7" s="67">
        <v>3922.87</v>
      </c>
      <c r="J7" s="68" t="e">
        <f t="shared" si="0"/>
        <v>#VALUE!</v>
      </c>
      <c r="K7" s="58">
        <f t="shared" si="1"/>
        <v>3922.87</v>
      </c>
      <c r="L7" s="58">
        <v>750</v>
      </c>
      <c r="M7" s="59" t="s">
        <v>99</v>
      </c>
      <c r="N7" s="59" t="s">
        <v>100</v>
      </c>
      <c r="O7" s="67">
        <v>4041.81</v>
      </c>
      <c r="P7" s="68" t="e">
        <f t="shared" si="2"/>
        <v>#VALUE!</v>
      </c>
      <c r="Q7" s="58">
        <f t="shared" si="3"/>
        <v>4041.81</v>
      </c>
      <c r="U7" s="73" t="s">
        <v>99</v>
      </c>
      <c r="V7" s="73" t="s">
        <v>100</v>
      </c>
      <c r="W7" s="74">
        <v>4680.94</v>
      </c>
      <c r="X7" s="34">
        <f t="shared" si="4"/>
        <v>-4680.94</v>
      </c>
      <c r="Y7" s="34" t="e">
        <f t="shared" si="5"/>
        <v>#VALUE!</v>
      </c>
    </row>
    <row r="8" s="32" customFormat="1" ht="35" customHeight="1" spans="1:25">
      <c r="A8" s="54" t="s">
        <v>1439</v>
      </c>
      <c r="B8" s="55">
        <v>60</v>
      </c>
      <c r="C8"/>
      <c r="D8" s="60"/>
      <c r="E8" s="60">
        <v>135.6</v>
      </c>
      <c r="G8" s="53" t="s">
        <v>146</v>
      </c>
      <c r="H8" s="53" t="s">
        <v>1358</v>
      </c>
      <c r="I8" s="64">
        <v>135.6</v>
      </c>
      <c r="J8" s="36" t="e">
        <f t="shared" si="0"/>
        <v>#VALUE!</v>
      </c>
      <c r="K8" s="51">
        <f t="shared" si="1"/>
        <v>135.6</v>
      </c>
      <c r="L8" s="51"/>
      <c r="M8" s="53" t="s">
        <v>146</v>
      </c>
      <c r="N8" s="53" t="s">
        <v>1358</v>
      </c>
      <c r="O8" s="64">
        <v>135.6</v>
      </c>
      <c r="P8" s="36" t="e">
        <f t="shared" si="2"/>
        <v>#VALUE!</v>
      </c>
      <c r="Q8" s="51">
        <f t="shared" si="3"/>
        <v>135.6</v>
      </c>
      <c r="U8" s="69" t="s">
        <v>146</v>
      </c>
      <c r="V8" s="69" t="s">
        <v>1358</v>
      </c>
      <c r="W8" s="70">
        <v>135.6</v>
      </c>
      <c r="X8" s="32">
        <f t="shared" si="4"/>
        <v>-135.6</v>
      </c>
      <c r="Y8" s="32" t="e">
        <f t="shared" si="5"/>
        <v>#VALUE!</v>
      </c>
    </row>
    <row r="9" s="32" customFormat="1" ht="35" customHeight="1" spans="1:25">
      <c r="A9" s="49" t="s">
        <v>1440</v>
      </c>
      <c r="B9" s="55">
        <v>1574.19</v>
      </c>
      <c r="C9"/>
      <c r="D9" s="51"/>
      <c r="E9" s="51">
        <v>7616.62</v>
      </c>
      <c r="G9" s="53" t="s">
        <v>96</v>
      </c>
      <c r="H9" s="53" t="s">
        <v>97</v>
      </c>
      <c r="I9" s="64">
        <v>7616.62</v>
      </c>
      <c r="J9" s="36" t="e">
        <f t="shared" si="0"/>
        <v>#VALUE!</v>
      </c>
      <c r="K9" s="51">
        <f t="shared" si="1"/>
        <v>7616.62</v>
      </c>
      <c r="L9" s="51"/>
      <c r="M9" s="53" t="s">
        <v>96</v>
      </c>
      <c r="N9" s="53" t="s">
        <v>97</v>
      </c>
      <c r="O9" s="64">
        <v>7749.58</v>
      </c>
      <c r="P9" s="36" t="e">
        <f t="shared" si="2"/>
        <v>#VALUE!</v>
      </c>
      <c r="Q9" s="51">
        <f t="shared" si="3"/>
        <v>7749.58</v>
      </c>
      <c r="U9" s="69" t="s">
        <v>96</v>
      </c>
      <c r="V9" s="69" t="s">
        <v>97</v>
      </c>
      <c r="W9" s="70">
        <v>8475.47</v>
      </c>
      <c r="X9" s="32">
        <f t="shared" si="4"/>
        <v>-8475.47</v>
      </c>
      <c r="Y9" s="32" t="e">
        <f t="shared" si="5"/>
        <v>#VALUE!</v>
      </c>
    </row>
    <row r="10" s="32" customFormat="1" ht="35" customHeight="1" spans="1:25">
      <c r="A10" s="54" t="s">
        <v>1437</v>
      </c>
      <c r="B10" s="55">
        <v>1446.28</v>
      </c>
      <c r="C10"/>
      <c r="D10" s="51"/>
      <c r="E10" s="51">
        <v>3922.87</v>
      </c>
      <c r="G10" s="53" t="s">
        <v>99</v>
      </c>
      <c r="H10" s="53" t="s">
        <v>100</v>
      </c>
      <c r="I10" s="64">
        <v>3922.87</v>
      </c>
      <c r="J10" s="36" t="e">
        <f t="shared" si="0"/>
        <v>#VALUE!</v>
      </c>
      <c r="K10" s="51">
        <f t="shared" si="1"/>
        <v>3922.87</v>
      </c>
      <c r="L10" s="51">
        <v>750</v>
      </c>
      <c r="M10" s="53" t="s">
        <v>99</v>
      </c>
      <c r="N10" s="53" t="s">
        <v>100</v>
      </c>
      <c r="O10" s="64">
        <v>4041.81</v>
      </c>
      <c r="P10" s="36" t="e">
        <f t="shared" si="2"/>
        <v>#VALUE!</v>
      </c>
      <c r="Q10" s="51">
        <f t="shared" si="3"/>
        <v>4041.81</v>
      </c>
      <c r="U10" s="69" t="s">
        <v>99</v>
      </c>
      <c r="V10" s="69" t="s">
        <v>100</v>
      </c>
      <c r="W10" s="70">
        <v>4680.94</v>
      </c>
      <c r="X10" s="32">
        <f t="shared" si="4"/>
        <v>-4680.94</v>
      </c>
      <c r="Y10" s="32" t="e">
        <f t="shared" si="5"/>
        <v>#VALUE!</v>
      </c>
    </row>
    <row r="11" s="32" customFormat="1" ht="35" customHeight="1" spans="1:23">
      <c r="A11" s="54" t="s">
        <v>1441</v>
      </c>
      <c r="B11" s="50">
        <v>108.13</v>
      </c>
      <c r="C11"/>
      <c r="D11" s="60"/>
      <c r="E11" s="60"/>
      <c r="G11" s="53"/>
      <c r="H11" s="53"/>
      <c r="I11" s="64"/>
      <c r="J11" s="36"/>
      <c r="K11" s="51"/>
      <c r="L11" s="51"/>
      <c r="M11" s="53"/>
      <c r="N11" s="53"/>
      <c r="O11" s="64"/>
      <c r="P11" s="36"/>
      <c r="Q11" s="51"/>
      <c r="U11" s="69"/>
      <c r="V11" s="69"/>
      <c r="W11" s="70"/>
    </row>
    <row r="12" s="32" customFormat="1" ht="35" customHeight="1" spans="1:23">
      <c r="A12" s="54" t="s">
        <v>1442</v>
      </c>
      <c r="B12" s="55">
        <v>19.38</v>
      </c>
      <c r="C12"/>
      <c r="D12" s="60"/>
      <c r="E12" s="60"/>
      <c r="G12" s="53"/>
      <c r="H12" s="53"/>
      <c r="I12" s="64"/>
      <c r="J12" s="36"/>
      <c r="K12" s="51"/>
      <c r="L12" s="51"/>
      <c r="M12" s="53"/>
      <c r="N12" s="53"/>
      <c r="O12" s="64"/>
      <c r="P12" s="36"/>
      <c r="Q12" s="51"/>
      <c r="U12" s="69"/>
      <c r="V12" s="69"/>
      <c r="W12" s="70"/>
    </row>
    <row r="13" s="32" customFormat="1" ht="35" customHeight="1" spans="1:25">
      <c r="A13" s="54" t="s">
        <v>1443</v>
      </c>
      <c r="B13" s="55"/>
      <c r="C13"/>
      <c r="D13" s="60"/>
      <c r="E13" s="60">
        <v>135.6</v>
      </c>
      <c r="G13" s="53" t="s">
        <v>146</v>
      </c>
      <c r="H13" s="53" t="s">
        <v>1358</v>
      </c>
      <c r="I13" s="64">
        <v>135.6</v>
      </c>
      <c r="J13" s="36" t="e">
        <f t="shared" ref="J13" si="6">G13-A13</f>
        <v>#VALUE!</v>
      </c>
      <c r="K13" s="51">
        <f t="shared" ref="K13" si="7">I13-C13</f>
        <v>135.6</v>
      </c>
      <c r="L13" s="51"/>
      <c r="M13" s="53" t="s">
        <v>146</v>
      </c>
      <c r="N13" s="53" t="s">
        <v>1358</v>
      </c>
      <c r="O13" s="64">
        <v>135.6</v>
      </c>
      <c r="P13" s="36" t="e">
        <f t="shared" ref="P13" si="8">M13-A13</f>
        <v>#VALUE!</v>
      </c>
      <c r="Q13" s="51">
        <f t="shared" ref="Q13" si="9">O13-C13</f>
        <v>135.6</v>
      </c>
      <c r="U13" s="69" t="s">
        <v>146</v>
      </c>
      <c r="V13" s="69" t="s">
        <v>1358</v>
      </c>
      <c r="W13" s="70">
        <v>135.6</v>
      </c>
      <c r="X13" s="32">
        <f t="shared" ref="X13" si="10">C13-W13</f>
        <v>-135.6</v>
      </c>
      <c r="Y13" s="32" t="e">
        <f t="shared" ref="Y13" si="11">U13-A13</f>
        <v>#VALUE!</v>
      </c>
    </row>
    <row r="14" ht="35" customHeight="1" spans="1:17">
      <c r="A14" s="61" t="s">
        <v>1444</v>
      </c>
      <c r="B14" s="62">
        <v>8540</v>
      </c>
      <c r="C14"/>
      <c r="Q14" s="75"/>
    </row>
    <row r="15" ht="19.5" customHeight="1" spans="1:17">
      <c r="A15"/>
      <c r="B15"/>
      <c r="C15"/>
      <c r="Q15" s="75"/>
    </row>
    <row r="16" ht="19.5" customHeight="1" spans="1:3">
      <c r="A16"/>
      <c r="B16"/>
      <c r="C16"/>
    </row>
    <row r="17" ht="19.5" customHeight="1" spans="1:3">
      <c r="A17"/>
      <c r="B17"/>
      <c r="C17"/>
    </row>
    <row r="18" ht="19.5" customHeight="1" spans="1:3">
      <c r="A18"/>
      <c r="B18"/>
      <c r="C18"/>
    </row>
    <row r="19" ht="19.5" customHeight="1" spans="1:3">
      <c r="A19"/>
      <c r="B19"/>
      <c r="C19"/>
    </row>
    <row r="20" ht="19.5" customHeight="1" spans="1:3">
      <c r="A20"/>
      <c r="B20"/>
      <c r="C20"/>
    </row>
    <row r="21" ht="19.5" customHeight="1" spans="1:3">
      <c r="A21"/>
      <c r="B21"/>
      <c r="C21"/>
    </row>
    <row r="22" ht="19.5" customHeight="1" spans="1:3">
      <c r="A22"/>
      <c r="B22"/>
      <c r="C22"/>
    </row>
    <row r="23" ht="19.5" customHeight="1" spans="1:3">
      <c r="A23"/>
      <c r="B23"/>
      <c r="C23"/>
    </row>
    <row r="24" ht="19.5" customHeight="1" spans="1:3">
      <c r="A24"/>
      <c r="B24"/>
      <c r="C24"/>
    </row>
    <row r="25" ht="19.5" customHeight="1" spans="1:3">
      <c r="A25"/>
      <c r="B25"/>
      <c r="C25"/>
    </row>
    <row r="26" ht="19.5" customHeight="1" spans="1:3">
      <c r="A26"/>
      <c r="B26"/>
      <c r="C26"/>
    </row>
    <row r="27" ht="19.5" customHeight="1" spans="1:3">
      <c r="A27"/>
      <c r="B27"/>
      <c r="C27"/>
    </row>
    <row r="28" ht="19.5" customHeight="1" spans="1:3">
      <c r="A28"/>
      <c r="B28"/>
      <c r="C28"/>
    </row>
    <row r="29" ht="19.5" customHeight="1" spans="1:3">
      <c r="A29"/>
      <c r="B29"/>
      <c r="C29"/>
    </row>
    <row r="30" ht="19.5" customHeight="1" spans="1:3">
      <c r="A30"/>
      <c r="B30"/>
      <c r="C30"/>
    </row>
    <row r="31" ht="19.5" customHeight="1" spans="1:3">
      <c r="A31"/>
      <c r="B31"/>
      <c r="C31"/>
    </row>
    <row r="32" ht="19.5" customHeight="1" spans="1:3">
      <c r="A32"/>
      <c r="B32"/>
      <c r="C32"/>
    </row>
    <row r="33" ht="19.5" customHeight="1" spans="1:3">
      <c r="A33"/>
      <c r="B33"/>
      <c r="C33"/>
    </row>
    <row r="34" ht="19.5" customHeight="1" spans="1:3">
      <c r="A34"/>
      <c r="B34"/>
      <c r="C34"/>
    </row>
  </sheetData>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12"/>
  <sheetViews>
    <sheetView workbookViewId="0">
      <pane ySplit="9" topLeftCell="A10" activePane="bottomLeft" state="frozen"/>
      <selection/>
      <selection pane="bottomLeft" activeCell="H20" sqref="H20"/>
    </sheetView>
  </sheetViews>
  <sheetFormatPr defaultColWidth="10" defaultRowHeight="13.5"/>
  <cols>
    <col min="1" max="2" width="10" style="12" hidden="1" customWidth="1"/>
    <col min="3" max="3" width="25.5" style="12" customWidth="1"/>
    <col min="4" max="9" width="17.25" style="12" customWidth="1"/>
    <col min="10" max="10" width="9.75" style="12" customWidth="1"/>
    <col min="11" max="16384" width="10" style="12"/>
  </cols>
  <sheetData>
    <row r="1" ht="22.5" hidden="1" spans="1:4">
      <c r="A1" s="13">
        <v>0</v>
      </c>
      <c r="B1" s="13" t="s">
        <v>1445</v>
      </c>
      <c r="C1" s="13" t="s">
        <v>1446</v>
      </c>
      <c r="D1" s="13" t="s">
        <v>1447</v>
      </c>
    </row>
    <row r="2" ht="22.5" hidden="1" spans="1:5">
      <c r="A2" s="13">
        <v>0</v>
      </c>
      <c r="B2" s="13" t="s">
        <v>1448</v>
      </c>
      <c r="C2" s="13" t="s">
        <v>1449</v>
      </c>
      <c r="D2" s="13" t="s">
        <v>1450</v>
      </c>
      <c r="E2" s="13"/>
    </row>
    <row r="3" hidden="1" spans="1:9">
      <c r="A3" s="13">
        <v>0</v>
      </c>
      <c r="B3" s="13" t="s">
        <v>1451</v>
      </c>
      <c r="C3" s="13" t="s">
        <v>1452</v>
      </c>
      <c r="E3" s="13" t="s">
        <v>1453</v>
      </c>
      <c r="F3" s="13" t="s">
        <v>1454</v>
      </c>
      <c r="H3" s="13" t="s">
        <v>1455</v>
      </c>
      <c r="I3" s="13" t="s">
        <v>1456</v>
      </c>
    </row>
    <row r="4" ht="14.25" customHeight="1" spans="1:3">
      <c r="A4" s="13">
        <v>0</v>
      </c>
      <c r="B4" s="13"/>
      <c r="C4" s="13" t="s">
        <v>1457</v>
      </c>
    </row>
    <row r="5" ht="28.7" customHeight="1" spans="1:9">
      <c r="A5" s="13">
        <v>0</v>
      </c>
      <c r="C5" s="15" t="s">
        <v>1458</v>
      </c>
      <c r="D5" s="15"/>
      <c r="E5" s="15"/>
      <c r="F5" s="15"/>
      <c r="G5" s="15"/>
      <c r="H5" s="15"/>
      <c r="I5" s="15"/>
    </row>
    <row r="6" ht="14.25" customHeight="1" spans="1:9">
      <c r="A6" s="13">
        <v>0</v>
      </c>
      <c r="C6" s="13"/>
      <c r="D6" s="13"/>
      <c r="I6" s="16" t="s">
        <v>1459</v>
      </c>
    </row>
    <row r="7" ht="14.25" customHeight="1" spans="1:9">
      <c r="A7" s="13">
        <v>0</v>
      </c>
      <c r="C7" s="17" t="s">
        <v>1460</v>
      </c>
      <c r="D7" s="17" t="s">
        <v>1461</v>
      </c>
      <c r="E7" s="17"/>
      <c r="F7" s="17"/>
      <c r="G7" s="17" t="s">
        <v>1462</v>
      </c>
      <c r="H7" s="17"/>
      <c r="I7" s="17"/>
    </row>
    <row r="8" ht="14.25" customHeight="1" spans="1:9">
      <c r="A8" s="13">
        <v>0</v>
      </c>
      <c r="C8" s="17"/>
      <c r="D8" s="30"/>
      <c r="E8" s="17" t="s">
        <v>1463</v>
      </c>
      <c r="F8" s="17" t="s">
        <v>1464</v>
      </c>
      <c r="G8" s="30"/>
      <c r="H8" s="17" t="s">
        <v>1463</v>
      </c>
      <c r="I8" s="17" t="s">
        <v>1464</v>
      </c>
    </row>
    <row r="9" ht="19.9" customHeight="1" spans="1:9">
      <c r="A9" s="13">
        <v>0</v>
      </c>
      <c r="C9" s="17" t="s">
        <v>1465</v>
      </c>
      <c r="D9" s="17" t="s">
        <v>1466</v>
      </c>
      <c r="E9" s="17" t="s">
        <v>1467</v>
      </c>
      <c r="F9" s="17" t="s">
        <v>1468</v>
      </c>
      <c r="G9" s="17" t="s">
        <v>1469</v>
      </c>
      <c r="H9" s="17" t="s">
        <v>1470</v>
      </c>
      <c r="I9" s="17" t="s">
        <v>1471</v>
      </c>
    </row>
    <row r="10" ht="42" customHeight="1" spans="1:9">
      <c r="A10" s="13" t="s">
        <v>1472</v>
      </c>
      <c r="B10" s="13" t="s">
        <v>1473</v>
      </c>
      <c r="C10" s="18" t="s">
        <v>1474</v>
      </c>
      <c r="D10" s="31">
        <f>E10+F10</f>
        <v>10.47</v>
      </c>
      <c r="E10" s="31">
        <v>2.42</v>
      </c>
      <c r="F10" s="31">
        <v>8.05</v>
      </c>
      <c r="G10" s="31">
        <f>H10+I10</f>
        <v>10.47</v>
      </c>
      <c r="H10" s="31">
        <v>2.42</v>
      </c>
      <c r="I10" s="31">
        <v>8.05</v>
      </c>
    </row>
    <row r="11" ht="14.25" customHeight="1" spans="1:9">
      <c r="A11" s="13">
        <v>0</v>
      </c>
      <c r="C11" s="13" t="s">
        <v>1475</v>
      </c>
      <c r="D11" s="13"/>
      <c r="E11" s="13"/>
      <c r="F11" s="13"/>
      <c r="G11" s="13"/>
      <c r="H11" s="13"/>
      <c r="I11" s="13"/>
    </row>
    <row r="12" ht="14.25" customHeight="1" spans="1:9">
      <c r="A12" s="13">
        <v>0</v>
      </c>
      <c r="C12" s="13" t="s">
        <v>1476</v>
      </c>
      <c r="D12" s="13"/>
      <c r="E12" s="13"/>
      <c r="F12" s="13"/>
      <c r="G12" s="13"/>
      <c r="H12" s="13"/>
      <c r="I12" s="13"/>
    </row>
  </sheetData>
  <mergeCells count="6">
    <mergeCell ref="C5:I5"/>
    <mergeCell ref="D7:F7"/>
    <mergeCell ref="G7:I7"/>
    <mergeCell ref="C11:I11"/>
    <mergeCell ref="C12:I12"/>
    <mergeCell ref="C7:C8"/>
  </mergeCells>
  <pageMargins left="0.75" right="0.75" top="0.268999993801117" bottom="0.268999993801117"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6"/>
  <sheetViews>
    <sheetView topLeftCell="A4" workbookViewId="0">
      <selection activeCell="A16" sqref="A16"/>
    </sheetView>
  </sheetViews>
  <sheetFormatPr defaultColWidth="10" defaultRowHeight="13.5" outlineLevelCol="2"/>
  <cols>
    <col min="1" max="1" width="44.875" style="12" customWidth="1"/>
    <col min="2" max="2" width="16.75" style="12" customWidth="1"/>
    <col min="3" max="3" width="15.75" style="12" customWidth="1"/>
    <col min="4" max="4" width="9.75" style="12" customWidth="1"/>
    <col min="5" max="16384" width="10" style="12"/>
  </cols>
  <sheetData>
    <row r="1" hidden="1" spans="1:1">
      <c r="A1" s="13" t="s">
        <v>1477</v>
      </c>
    </row>
    <row r="2" ht="22.5" hidden="1" spans="1:3">
      <c r="A2" s="13" t="s">
        <v>1478</v>
      </c>
      <c r="B2" s="13" t="s">
        <v>1449</v>
      </c>
      <c r="C2" s="13" t="s">
        <v>1479</v>
      </c>
    </row>
    <row r="3" hidden="1" spans="1:3">
      <c r="A3" s="13" t="s">
        <v>1480</v>
      </c>
      <c r="B3" s="13" t="s">
        <v>1481</v>
      </c>
      <c r="C3" s="13" t="s">
        <v>1482</v>
      </c>
    </row>
    <row r="4" ht="14.25" customHeight="1" spans="1:1">
      <c r="A4" s="13" t="s">
        <v>1483</v>
      </c>
    </row>
    <row r="5" ht="28.7" customHeight="1" spans="1:3">
      <c r="A5" s="15" t="s">
        <v>1484</v>
      </c>
      <c r="B5" s="15"/>
      <c r="C5" s="15"/>
    </row>
    <row r="6" ht="14.25" customHeight="1" spans="1:3">
      <c r="A6" s="13"/>
      <c r="B6" s="13"/>
      <c r="C6" s="16" t="s">
        <v>1459</v>
      </c>
    </row>
    <row r="7" ht="19.9" customHeight="1" spans="1:3">
      <c r="A7" s="23" t="s">
        <v>1485</v>
      </c>
      <c r="B7" s="23" t="s">
        <v>55</v>
      </c>
      <c r="C7" s="23" t="s">
        <v>1486</v>
      </c>
    </row>
    <row r="8" ht="25.7" customHeight="1" spans="1:3">
      <c r="A8" s="26" t="s">
        <v>1487</v>
      </c>
      <c r="B8" s="28">
        <v>2.42</v>
      </c>
      <c r="C8" s="28">
        <v>2.42</v>
      </c>
    </row>
    <row r="9" ht="25.7" customHeight="1" spans="1:3">
      <c r="A9" s="26" t="s">
        <v>1488</v>
      </c>
      <c r="B9" s="28">
        <v>2.42</v>
      </c>
      <c r="C9" s="28">
        <v>2.42</v>
      </c>
    </row>
    <row r="10" ht="25.7" customHeight="1" spans="1:3">
      <c r="A10" s="26" t="s">
        <v>1489</v>
      </c>
      <c r="B10" s="28"/>
      <c r="C10" s="28"/>
    </row>
    <row r="11" ht="25.7" customHeight="1" spans="1:3">
      <c r="A11" s="26" t="s">
        <v>1490</v>
      </c>
      <c r="B11" s="29"/>
      <c r="C11" s="29"/>
    </row>
    <row r="12" ht="25.7" customHeight="1" spans="1:3">
      <c r="A12" s="26" t="s">
        <v>1491</v>
      </c>
      <c r="B12" s="28"/>
      <c r="C12" s="28"/>
    </row>
    <row r="13" ht="25.7" customHeight="1" spans="1:3">
      <c r="A13" s="26" t="s">
        <v>1492</v>
      </c>
      <c r="B13" s="28"/>
      <c r="C13" s="28"/>
    </row>
    <row r="14" ht="25.7" customHeight="1" spans="1:3">
      <c r="A14" s="26" t="s">
        <v>1493</v>
      </c>
      <c r="B14" s="28">
        <v>2.42</v>
      </c>
      <c r="C14" s="28">
        <v>2.42</v>
      </c>
    </row>
    <row r="15" ht="25.7" customHeight="1" spans="1:3">
      <c r="A15" s="26" t="s">
        <v>1494</v>
      </c>
      <c r="B15" s="29"/>
      <c r="C15" s="29"/>
    </row>
    <row r="16" ht="25.7" customHeight="1" spans="1:3">
      <c r="A16" s="26" t="s">
        <v>1495</v>
      </c>
      <c r="B16" s="28">
        <v>2.42</v>
      </c>
      <c r="C16" s="28">
        <v>2.42</v>
      </c>
    </row>
  </sheetData>
  <mergeCells count="1">
    <mergeCell ref="A5:C5"/>
  </mergeCells>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14"/>
  <sheetViews>
    <sheetView tabSelected="1" topLeftCell="A4" workbookViewId="0">
      <selection activeCell="E19" sqref="E19"/>
    </sheetView>
  </sheetViews>
  <sheetFormatPr defaultColWidth="10" defaultRowHeight="13.5" outlineLevelCol="2"/>
  <cols>
    <col min="1" max="1" width="51.125" style="12" customWidth="1"/>
    <col min="2" max="2" width="19" style="12" customWidth="1"/>
    <col min="3" max="3" width="16.5" style="12" customWidth="1"/>
    <col min="4" max="4" width="9.75" style="12" customWidth="1"/>
    <col min="5" max="16384" width="10" style="12"/>
  </cols>
  <sheetData>
    <row r="1" hidden="1" spans="1:2">
      <c r="A1" s="13" t="s">
        <v>1477</v>
      </c>
      <c r="B1" s="13"/>
    </row>
    <row r="2" ht="22.5" hidden="1" spans="1:3">
      <c r="A2" s="13" t="s">
        <v>1478</v>
      </c>
      <c r="B2" s="13" t="s">
        <v>1449</v>
      </c>
      <c r="C2" s="13" t="s">
        <v>1479</v>
      </c>
    </row>
    <row r="3" hidden="1" spans="1:3">
      <c r="A3" s="13" t="s">
        <v>1480</v>
      </c>
      <c r="B3" s="13" t="s">
        <v>1481</v>
      </c>
      <c r="C3" s="13" t="s">
        <v>1482</v>
      </c>
    </row>
    <row r="4" ht="14.25" customHeight="1" spans="1:1">
      <c r="A4" s="13" t="s">
        <v>1496</v>
      </c>
    </row>
    <row r="5" ht="28.7" customHeight="1" spans="1:3">
      <c r="A5" s="15" t="s">
        <v>1497</v>
      </c>
      <c r="B5" s="15"/>
      <c r="C5" s="15"/>
    </row>
    <row r="6" ht="14.25" customHeight="1" spans="1:3">
      <c r="A6" s="13"/>
      <c r="B6" s="13"/>
      <c r="C6" s="16" t="s">
        <v>1459</v>
      </c>
    </row>
    <row r="7" ht="19.9" customHeight="1" spans="1:3">
      <c r="A7" s="23" t="s">
        <v>1485</v>
      </c>
      <c r="B7" s="23" t="s">
        <v>55</v>
      </c>
      <c r="C7" s="23" t="s">
        <v>1486</v>
      </c>
    </row>
    <row r="8" ht="25.7" customHeight="1" spans="1:3">
      <c r="A8" s="24" t="s">
        <v>1498</v>
      </c>
      <c r="B8" s="25">
        <v>7.33</v>
      </c>
      <c r="C8" s="25">
        <v>7.33</v>
      </c>
    </row>
    <row r="9" ht="25.7" customHeight="1" spans="1:3">
      <c r="A9" s="24" t="s">
        <v>1499</v>
      </c>
      <c r="B9" s="25">
        <v>8.05</v>
      </c>
      <c r="C9" s="25">
        <v>8.05</v>
      </c>
    </row>
    <row r="10" ht="25.7" customHeight="1" spans="1:3">
      <c r="A10" s="24" t="s">
        <v>1500</v>
      </c>
      <c r="B10" s="25">
        <v>1.05</v>
      </c>
      <c r="C10" s="25">
        <v>1.05</v>
      </c>
    </row>
    <row r="11" ht="25.7" customHeight="1" spans="1:3">
      <c r="A11" s="24" t="s">
        <v>1501</v>
      </c>
      <c r="B11" s="25">
        <v>0.33</v>
      </c>
      <c r="C11" s="25">
        <v>0.33</v>
      </c>
    </row>
    <row r="12" ht="25.7" customHeight="1" spans="1:3">
      <c r="A12" s="24" t="s">
        <v>1502</v>
      </c>
      <c r="B12" s="25">
        <v>8.05</v>
      </c>
      <c r="C12" s="25">
        <v>8.05</v>
      </c>
    </row>
    <row r="13" ht="25.7" customHeight="1" spans="1:3">
      <c r="A13" s="24" t="s">
        <v>1503</v>
      </c>
      <c r="B13" s="25"/>
      <c r="C13" s="25"/>
    </row>
    <row r="14" ht="25.7" customHeight="1" spans="1:3">
      <c r="A14" s="26" t="s">
        <v>1504</v>
      </c>
      <c r="B14" s="27"/>
      <c r="C14" s="27"/>
    </row>
  </sheetData>
  <mergeCells count="1">
    <mergeCell ref="A5:C5"/>
  </mergeCells>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32"/>
  <sheetViews>
    <sheetView workbookViewId="0">
      <pane ySplit="7" topLeftCell="A8" activePane="bottomLeft" state="frozen"/>
      <selection/>
      <selection pane="bottomLeft" activeCell="C12" sqref="C12"/>
    </sheetView>
  </sheetViews>
  <sheetFormatPr defaultColWidth="10" defaultRowHeight="13.5" outlineLevelCol="2"/>
  <cols>
    <col min="1" max="1" width="31.625" style="12" customWidth="1"/>
    <col min="2" max="2" width="14.625" style="12" customWidth="1"/>
    <col min="3" max="3" width="19.75" style="12" customWidth="1"/>
    <col min="4" max="4" width="9.75" style="12" customWidth="1"/>
    <col min="5" max="16384" width="10" style="12"/>
  </cols>
  <sheetData>
    <row r="1" ht="22.5" hidden="1" spans="1:2">
      <c r="A1" s="13" t="s">
        <v>1477</v>
      </c>
      <c r="B1" s="13"/>
    </row>
    <row r="2" hidden="1" spans="1:3">
      <c r="A2" s="13" t="s">
        <v>1478</v>
      </c>
      <c r="B2" s="13" t="s">
        <v>1449</v>
      </c>
      <c r="C2" s="13" t="s">
        <v>1479</v>
      </c>
    </row>
    <row r="3" hidden="1" spans="1:3">
      <c r="A3" s="13" t="s">
        <v>1480</v>
      </c>
      <c r="C3" s="13" t="s">
        <v>1505</v>
      </c>
    </row>
    <row r="4" ht="14.25" customHeight="1" spans="1:1">
      <c r="A4" s="14" t="s">
        <v>1506</v>
      </c>
    </row>
    <row r="5" ht="28.7" customHeight="1" spans="1:3">
      <c r="A5" s="15" t="s">
        <v>1507</v>
      </c>
      <c r="B5" s="15"/>
      <c r="C5" s="15"/>
    </row>
    <row r="6" ht="14.25" customHeight="1" spans="3:3">
      <c r="C6" s="16" t="s">
        <v>1459</v>
      </c>
    </row>
    <row r="7" ht="21.95" customHeight="1" spans="1:3">
      <c r="A7" s="17" t="s">
        <v>1485</v>
      </c>
      <c r="B7" s="17" t="s">
        <v>1508</v>
      </c>
      <c r="C7" s="17" t="s">
        <v>1509</v>
      </c>
    </row>
    <row r="8" ht="19.9" customHeight="1" spans="1:3">
      <c r="A8" s="21" t="s">
        <v>1510</v>
      </c>
      <c r="B8" s="19" t="s">
        <v>1511</v>
      </c>
      <c r="C8" s="22">
        <v>2.37</v>
      </c>
    </row>
    <row r="9" ht="19.9" customHeight="1" spans="1:3">
      <c r="A9" s="21" t="s">
        <v>1512</v>
      </c>
      <c r="B9" s="19" t="s">
        <v>1467</v>
      </c>
      <c r="C9" s="20">
        <v>0</v>
      </c>
    </row>
    <row r="10" ht="22.7" customHeight="1" spans="1:3">
      <c r="A10" s="21" t="s">
        <v>1513</v>
      </c>
      <c r="B10" s="19" t="s">
        <v>1468</v>
      </c>
      <c r="C10" s="20">
        <v>0</v>
      </c>
    </row>
    <row r="11" ht="19.9" customHeight="1" spans="1:3">
      <c r="A11" s="21" t="s">
        <v>1514</v>
      </c>
      <c r="B11" s="19" t="s">
        <v>1515</v>
      </c>
      <c r="C11" s="20">
        <v>1.05</v>
      </c>
    </row>
    <row r="12" ht="22.7" customHeight="1" spans="1:3">
      <c r="A12" s="21" t="s">
        <v>1513</v>
      </c>
      <c r="B12" s="19" t="s">
        <v>1470</v>
      </c>
      <c r="C12" s="20">
        <v>0.29</v>
      </c>
    </row>
    <row r="13" ht="19.9" customHeight="1" spans="1:3">
      <c r="A13" s="21" t="s">
        <v>1516</v>
      </c>
      <c r="B13" s="19" t="s">
        <v>1517</v>
      </c>
      <c r="C13" s="20">
        <v>0.33</v>
      </c>
    </row>
    <row r="14" ht="19.9" customHeight="1" spans="1:3">
      <c r="A14" s="21" t="s">
        <v>1512</v>
      </c>
      <c r="B14" s="19" t="s">
        <v>1518</v>
      </c>
      <c r="C14" s="20">
        <v>0</v>
      </c>
    </row>
    <row r="15" ht="19.9" customHeight="1" spans="1:3">
      <c r="A15" s="21" t="s">
        <v>1514</v>
      </c>
      <c r="B15" s="19" t="s">
        <v>1519</v>
      </c>
      <c r="C15" s="20">
        <v>0.33</v>
      </c>
    </row>
    <row r="16" ht="19.9" customHeight="1" spans="1:3">
      <c r="A16" s="21" t="s">
        <v>1520</v>
      </c>
      <c r="B16" s="19" t="s">
        <v>1521</v>
      </c>
      <c r="C16" s="20">
        <v>0.32</v>
      </c>
    </row>
    <row r="17" ht="19.9" customHeight="1" spans="1:3">
      <c r="A17" s="21" t="s">
        <v>1512</v>
      </c>
      <c r="B17" s="19" t="s">
        <v>1522</v>
      </c>
      <c r="C17" s="20">
        <v>0.0767</v>
      </c>
    </row>
    <row r="18" ht="19.9" customHeight="1" spans="1:3">
      <c r="A18" s="21" t="s">
        <v>1514</v>
      </c>
      <c r="B18" s="19" t="s">
        <v>1523</v>
      </c>
      <c r="C18" s="20">
        <v>0.2436</v>
      </c>
    </row>
    <row r="19" ht="19.9" customHeight="1" spans="1:3">
      <c r="A19" s="21" t="s">
        <v>1524</v>
      </c>
      <c r="B19" s="19" t="s">
        <v>1525</v>
      </c>
      <c r="C19" s="20">
        <v>0.93</v>
      </c>
    </row>
    <row r="20" ht="19.9" customHeight="1" spans="1:3">
      <c r="A20" s="21" t="s">
        <v>1512</v>
      </c>
      <c r="B20" s="19" t="s">
        <v>1526</v>
      </c>
      <c r="C20" s="20">
        <v>0</v>
      </c>
    </row>
    <row r="21" ht="19.9" customHeight="1" spans="1:3">
      <c r="A21" s="21" t="s">
        <v>1527</v>
      </c>
      <c r="B21" s="19"/>
      <c r="C21" s="20">
        <v>0</v>
      </c>
    </row>
    <row r="22" ht="22.7" customHeight="1" spans="1:3">
      <c r="A22" s="21" t="s">
        <v>1528</v>
      </c>
      <c r="B22" s="19" t="s">
        <v>1529</v>
      </c>
      <c r="C22" s="20">
        <v>0</v>
      </c>
    </row>
    <row r="23" ht="19.9" customHeight="1" spans="1:3">
      <c r="A23" s="21" t="s">
        <v>1514</v>
      </c>
      <c r="B23" s="19" t="s">
        <v>1530</v>
      </c>
      <c r="C23" s="20">
        <v>0.93</v>
      </c>
    </row>
    <row r="24" ht="19.9" customHeight="1" spans="1:3">
      <c r="A24" s="21" t="s">
        <v>1527</v>
      </c>
      <c r="B24" s="19"/>
      <c r="C24" s="20">
        <v>0.83</v>
      </c>
    </row>
    <row r="25" ht="22.7" customHeight="1" spans="1:3">
      <c r="A25" s="21" t="s">
        <v>1531</v>
      </c>
      <c r="B25" s="19" t="s">
        <v>1532</v>
      </c>
      <c r="C25" s="20">
        <v>0.1</v>
      </c>
    </row>
    <row r="26" ht="19.9" customHeight="1" spans="1:3">
      <c r="A26" s="21" t="s">
        <v>1533</v>
      </c>
      <c r="B26" s="19" t="s">
        <v>1534</v>
      </c>
      <c r="C26" s="20">
        <v>0.3942</v>
      </c>
    </row>
    <row r="27" ht="19.9" customHeight="1" spans="1:3">
      <c r="A27" s="21" t="s">
        <v>1512</v>
      </c>
      <c r="B27" s="19" t="s">
        <v>1535</v>
      </c>
      <c r="C27" s="20">
        <v>0.0767</v>
      </c>
    </row>
    <row r="28" ht="19.9" customHeight="1" spans="1:3">
      <c r="A28" s="21" t="s">
        <v>1514</v>
      </c>
      <c r="B28" s="19" t="s">
        <v>1536</v>
      </c>
      <c r="C28" s="20">
        <v>0.3175</v>
      </c>
    </row>
    <row r="29" ht="34.5" customHeight="1" spans="1:3">
      <c r="A29" s="13" t="s">
        <v>1537</v>
      </c>
      <c r="B29" s="13"/>
      <c r="C29" s="13"/>
    </row>
    <row r="30" ht="24" customHeight="1" spans="1:3">
      <c r="A30" s="13" t="s">
        <v>1538</v>
      </c>
      <c r="B30" s="13"/>
      <c r="C30" s="13"/>
    </row>
    <row r="31" ht="24" customHeight="1" spans="1:3">
      <c r="A31" s="13" t="s">
        <v>1539</v>
      </c>
      <c r="B31" s="13"/>
      <c r="C31" s="13"/>
    </row>
    <row r="32" ht="14.25" customHeight="1"/>
  </sheetData>
  <mergeCells count="4">
    <mergeCell ref="A5:C5"/>
    <mergeCell ref="A29:C29"/>
    <mergeCell ref="A30:C30"/>
    <mergeCell ref="A31:C31"/>
  </mergeCells>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D14"/>
  <sheetViews>
    <sheetView topLeftCell="A4" workbookViewId="0">
      <selection activeCell="J17" sqref="J17"/>
    </sheetView>
  </sheetViews>
  <sheetFormatPr defaultColWidth="10" defaultRowHeight="13.5" outlineLevelCol="3"/>
  <cols>
    <col min="1" max="1" width="41.375" style="12" customWidth="1"/>
    <col min="2" max="2" width="12.625" style="12" customWidth="1"/>
    <col min="3" max="3" width="20.5" style="12" customWidth="1"/>
    <col min="4" max="4" width="10" style="12"/>
    <col min="5" max="5" width="9.75" style="12" customWidth="1"/>
    <col min="6" max="16384" width="10" style="12"/>
  </cols>
  <sheetData>
    <row r="1" ht="22.5" hidden="1" spans="1:2">
      <c r="A1" s="13" t="s">
        <v>1477</v>
      </c>
      <c r="B1" s="13" t="s">
        <v>1540</v>
      </c>
    </row>
    <row r="2" hidden="1" spans="1:3">
      <c r="A2" s="13" t="s">
        <v>1478</v>
      </c>
      <c r="B2" s="13" t="s">
        <v>1449</v>
      </c>
      <c r="C2" s="13" t="s">
        <v>1479</v>
      </c>
    </row>
    <row r="3" hidden="1" spans="1:4">
      <c r="A3" s="13" t="s">
        <v>1480</v>
      </c>
      <c r="C3" s="13" t="s">
        <v>1505</v>
      </c>
      <c r="D3" s="13" t="s">
        <v>1541</v>
      </c>
    </row>
    <row r="4" ht="14.25" customHeight="1" spans="1:1">
      <c r="A4" s="14" t="s">
        <v>1542</v>
      </c>
    </row>
    <row r="5" ht="18.75" customHeight="1" spans="1:3">
      <c r="A5" s="15" t="s">
        <v>1543</v>
      </c>
      <c r="B5" s="15"/>
      <c r="C5" s="15"/>
    </row>
    <row r="6" ht="14.25" customHeight="1" spans="1:3">
      <c r="A6" s="16" t="s">
        <v>1459</v>
      </c>
      <c r="B6" s="16"/>
      <c r="C6" s="16"/>
    </row>
    <row r="7" ht="34.5" customHeight="1" spans="1:3">
      <c r="A7" s="17" t="s">
        <v>1318</v>
      </c>
      <c r="B7" s="17" t="s">
        <v>1465</v>
      </c>
      <c r="C7" s="17" t="s">
        <v>1509</v>
      </c>
    </row>
    <row r="8" ht="34.5" customHeight="1" spans="1:4">
      <c r="A8" s="18" t="s">
        <v>1544</v>
      </c>
      <c r="B8" s="19" t="s">
        <v>1466</v>
      </c>
      <c r="C8" s="20">
        <v>10.47</v>
      </c>
      <c r="D8" s="13"/>
    </row>
    <row r="9" ht="34.5" customHeight="1" spans="1:4">
      <c r="A9" s="18" t="s">
        <v>1545</v>
      </c>
      <c r="B9" s="19" t="s">
        <v>1467</v>
      </c>
      <c r="C9" s="20">
        <v>2.42</v>
      </c>
      <c r="D9" s="13"/>
    </row>
    <row r="10" ht="34.5" customHeight="1" spans="1:4">
      <c r="A10" s="18" t="s">
        <v>1546</v>
      </c>
      <c r="B10" s="19" t="s">
        <v>1468</v>
      </c>
      <c r="C10" s="20">
        <v>8.05</v>
      </c>
      <c r="D10" s="13"/>
    </row>
    <row r="11" ht="41" customHeight="1" spans="1:4">
      <c r="A11" s="18" t="s">
        <v>1547</v>
      </c>
      <c r="B11" s="19" t="s">
        <v>1469</v>
      </c>
      <c r="C11" s="20">
        <v>0</v>
      </c>
      <c r="D11" s="13"/>
    </row>
    <row r="12" ht="34.5" customHeight="1" spans="1:4">
      <c r="A12" s="18" t="s">
        <v>1545</v>
      </c>
      <c r="B12" s="19" t="s">
        <v>1470</v>
      </c>
      <c r="C12" s="20"/>
      <c r="D12" s="13"/>
    </row>
    <row r="13" ht="34.5" customHeight="1" spans="1:4">
      <c r="A13" s="18" t="s">
        <v>1546</v>
      </c>
      <c r="B13" s="19" t="s">
        <v>1471</v>
      </c>
      <c r="C13" s="20">
        <v>0</v>
      </c>
      <c r="D13" s="13"/>
    </row>
    <row r="14" ht="41.25" customHeight="1" spans="1:3">
      <c r="A14" s="13" t="s">
        <v>1548</v>
      </c>
      <c r="B14" s="13"/>
      <c r="C14" s="13"/>
    </row>
  </sheetData>
  <mergeCells count="3">
    <mergeCell ref="A5:C5"/>
    <mergeCell ref="A6:C6"/>
    <mergeCell ref="A14:C14"/>
  </mergeCells>
  <pageMargins left="0.75" right="0.75" top="0.268999993801117" bottom="0.268999993801117"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G9"/>
  <sheetViews>
    <sheetView workbookViewId="0">
      <selection activeCell="H9" sqref="H9"/>
    </sheetView>
  </sheetViews>
  <sheetFormatPr defaultColWidth="9" defaultRowHeight="13.5" outlineLevelCol="6"/>
  <cols>
    <col min="1" max="1" width="6.625" style="8" customWidth="1"/>
    <col min="2" max="2" width="30.875" style="8" customWidth="1"/>
    <col min="3" max="3" width="21.625" style="8" customWidth="1"/>
    <col min="4" max="4" width="25.625" style="8" customWidth="1"/>
    <col min="5" max="5" width="12.75" style="8" customWidth="1"/>
    <col min="6" max="6" width="12.125" style="8" customWidth="1"/>
    <col min="7" max="16384" width="9" style="8"/>
  </cols>
  <sheetData>
    <row r="1" ht="15.75" customHeight="1" spans="1:1">
      <c r="A1" s="8" t="s">
        <v>1549</v>
      </c>
    </row>
    <row r="2" ht="26.25" customHeight="1" spans="1:6">
      <c r="A2" s="2" t="s">
        <v>1550</v>
      </c>
      <c r="B2" s="2"/>
      <c r="C2" s="2"/>
      <c r="D2" s="2"/>
      <c r="E2" s="2"/>
      <c r="F2" s="2"/>
    </row>
    <row r="3" ht="16.5" customHeight="1" spans="2:6">
      <c r="B3" s="9"/>
      <c r="C3" s="9"/>
      <c r="D3" s="9"/>
      <c r="E3" s="9"/>
      <c r="F3" s="3" t="s">
        <v>1459</v>
      </c>
    </row>
    <row r="4" ht="24" customHeight="1" spans="1:6">
      <c r="A4" s="4" t="s">
        <v>1551</v>
      </c>
      <c r="B4" s="4" t="s">
        <v>1316</v>
      </c>
      <c r="C4" s="4" t="s">
        <v>1552</v>
      </c>
      <c r="D4" s="4" t="s">
        <v>1553</v>
      </c>
      <c r="E4" s="4" t="s">
        <v>1554</v>
      </c>
      <c r="F4" s="4" t="s">
        <v>1555</v>
      </c>
    </row>
    <row r="5" ht="25.5" customHeight="1" spans="1:7">
      <c r="A5" s="5"/>
      <c r="B5" s="4" t="s">
        <v>1334</v>
      </c>
      <c r="C5" s="10"/>
      <c r="D5" s="10"/>
      <c r="E5" s="10"/>
      <c r="F5" s="6"/>
      <c r="G5" s="1"/>
    </row>
    <row r="6" ht="30.5" customHeight="1" spans="1:7">
      <c r="A6" s="5">
        <v>1</v>
      </c>
      <c r="B6" s="11"/>
      <c r="C6" s="10"/>
      <c r="D6" s="10"/>
      <c r="E6" s="10"/>
      <c r="F6" s="6"/>
      <c r="G6" s="1"/>
    </row>
    <row r="7" ht="30.5" customHeight="1" spans="1:7">
      <c r="A7" s="5">
        <v>2</v>
      </c>
      <c r="B7" s="11"/>
      <c r="C7" s="10"/>
      <c r="D7" s="10"/>
      <c r="E7" s="10"/>
      <c r="F7" s="6"/>
      <c r="G7" s="1"/>
    </row>
    <row r="8" ht="30.5" customHeight="1" spans="1:7">
      <c r="A8" s="5">
        <v>3</v>
      </c>
      <c r="B8" s="11"/>
      <c r="C8" s="10"/>
      <c r="D8" s="10"/>
      <c r="E8" s="10"/>
      <c r="F8" s="6"/>
      <c r="G8" s="1"/>
    </row>
    <row r="9" ht="61.5" customHeight="1" spans="1:6">
      <c r="A9" s="7" t="s">
        <v>1556</v>
      </c>
      <c r="B9" s="7"/>
      <c r="C9" s="7"/>
      <c r="D9" s="7"/>
      <c r="E9" s="7"/>
      <c r="F9" s="7"/>
    </row>
  </sheetData>
  <mergeCells count="2">
    <mergeCell ref="A2:F2"/>
    <mergeCell ref="A9:F9"/>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18"/>
  <sheetViews>
    <sheetView workbookViewId="0">
      <selection activeCell="B7" sqref="B7:B13"/>
    </sheetView>
  </sheetViews>
  <sheetFormatPr defaultColWidth="9" defaultRowHeight="13.5" outlineLevelCol="1"/>
  <cols>
    <col min="1" max="1" width="39.375" style="1" customWidth="1"/>
    <col min="2" max="2" width="44.25" style="1" customWidth="1"/>
    <col min="3" max="16384" width="9" style="1"/>
  </cols>
  <sheetData>
    <row r="1" ht="15.75" customHeight="1"/>
    <row r="2" ht="26.25" customHeight="1" spans="1:2">
      <c r="A2" s="2" t="s">
        <v>1557</v>
      </c>
      <c r="B2" s="2"/>
    </row>
    <row r="3" ht="16.5" customHeight="1" spans="2:2">
      <c r="B3" s="3" t="s">
        <v>1459</v>
      </c>
    </row>
    <row r="4" ht="24" customHeight="1" spans="1:2">
      <c r="A4" s="4" t="s">
        <v>1558</v>
      </c>
      <c r="B4" s="4" t="s">
        <v>1559</v>
      </c>
    </row>
    <row r="5" ht="24" customHeight="1" spans="1:2">
      <c r="A5" s="4" t="s">
        <v>1334</v>
      </c>
      <c r="B5" s="4"/>
    </row>
    <row r="6" ht="24" customHeight="1" spans="1:2">
      <c r="A6" s="5" t="s">
        <v>1560</v>
      </c>
      <c r="B6" s="4"/>
    </row>
    <row r="7" ht="24" customHeight="1" spans="1:2">
      <c r="A7" s="5" t="s">
        <v>1561</v>
      </c>
      <c r="B7" s="4">
        <v>0.54</v>
      </c>
    </row>
    <row r="8" ht="24" customHeight="1" spans="1:2">
      <c r="A8" s="5" t="s">
        <v>1562</v>
      </c>
      <c r="B8" s="4"/>
    </row>
    <row r="9" ht="24" customHeight="1" spans="1:2">
      <c r="A9" s="5" t="s">
        <v>1563</v>
      </c>
      <c r="B9" s="4"/>
    </row>
    <row r="10" ht="31" customHeight="1" spans="1:2">
      <c r="A10" s="5" t="s">
        <v>1564</v>
      </c>
      <c r="B10" s="4"/>
    </row>
    <row r="11" ht="24" customHeight="1" spans="1:2">
      <c r="A11" s="5" t="s">
        <v>1565</v>
      </c>
      <c r="B11" s="4">
        <v>0.29</v>
      </c>
    </row>
    <row r="12" ht="24" customHeight="1" spans="1:2">
      <c r="A12" s="5" t="s">
        <v>1566</v>
      </c>
      <c r="B12" s="4"/>
    </row>
    <row r="13" ht="24" customHeight="1" spans="1:2">
      <c r="A13" s="5" t="s">
        <v>1567</v>
      </c>
      <c r="B13" s="4"/>
    </row>
    <row r="14" ht="25.5" customHeight="1" spans="1:2">
      <c r="A14" s="5" t="s">
        <v>1568</v>
      </c>
      <c r="B14" s="6"/>
    </row>
    <row r="15" ht="25.5" customHeight="1" spans="1:2">
      <c r="A15" s="5" t="s">
        <v>1569</v>
      </c>
      <c r="B15" s="6"/>
    </row>
    <row r="16" ht="24.75" customHeight="1" spans="1:2">
      <c r="A16" s="5" t="s">
        <v>1570</v>
      </c>
      <c r="B16" s="6"/>
    </row>
    <row r="17" ht="24.75" customHeight="1" spans="1:2">
      <c r="A17" s="5" t="s">
        <v>1571</v>
      </c>
      <c r="B17" s="6"/>
    </row>
    <row r="18" ht="61.5" customHeight="1" spans="1:2">
      <c r="A18" s="7" t="s">
        <v>1572</v>
      </c>
      <c r="B18" s="7"/>
    </row>
  </sheetData>
  <mergeCells count="2">
    <mergeCell ref="A2:B2"/>
    <mergeCell ref="A18:B1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33"/>
  <sheetViews>
    <sheetView workbookViewId="0">
      <selection activeCell="G23" sqref="G23"/>
    </sheetView>
  </sheetViews>
  <sheetFormatPr defaultColWidth="7.875" defaultRowHeight="15.75" outlineLevelCol="4"/>
  <cols>
    <col min="1" max="1" width="39.125" style="285" customWidth="1"/>
    <col min="2" max="2" width="34" style="285" customWidth="1"/>
    <col min="3" max="3" width="8" style="285" customWidth="1"/>
    <col min="4" max="4" width="7.875" style="285" customWidth="1"/>
    <col min="5" max="5" width="8.5" style="285" hidden="1" customWidth="1"/>
    <col min="6" max="6" width="7.875" style="285" hidden="1" customWidth="1"/>
    <col min="7" max="254" width="7.875" style="285"/>
    <col min="255" max="255" width="35.75" style="285" customWidth="1"/>
    <col min="256" max="256" width="7.875" style="285" hidden="1" customWidth="1"/>
    <col min="257" max="258" width="12" style="285" customWidth="1"/>
    <col min="259" max="259" width="8" style="285" customWidth="1"/>
    <col min="260" max="260" width="7.875" style="285" customWidth="1"/>
    <col min="261" max="262" width="7.875" style="285" hidden="1" customWidth="1"/>
    <col min="263" max="510" width="7.875" style="285"/>
    <col min="511" max="511" width="35.75" style="285" customWidth="1"/>
    <col min="512" max="512" width="7.875" style="285" hidden="1" customWidth="1"/>
    <col min="513" max="514" width="12" style="285" customWidth="1"/>
    <col min="515" max="515" width="8" style="285" customWidth="1"/>
    <col min="516" max="516" width="7.875" style="285" customWidth="1"/>
    <col min="517" max="518" width="7.875" style="285" hidden="1" customWidth="1"/>
    <col min="519" max="766" width="7.875" style="285"/>
    <col min="767" max="767" width="35.75" style="285" customWidth="1"/>
    <col min="768" max="768" width="7.875" style="285" hidden="1" customWidth="1"/>
    <col min="769" max="770" width="12" style="285" customWidth="1"/>
    <col min="771" max="771" width="8" style="285" customWidth="1"/>
    <col min="772" max="772" width="7.875" style="285" customWidth="1"/>
    <col min="773" max="774" width="7.875" style="285" hidden="1" customWidth="1"/>
    <col min="775" max="1022" width="7.875" style="285"/>
    <col min="1023" max="1023" width="35.75" style="285" customWidth="1"/>
    <col min="1024" max="1024" width="7.875" style="285" hidden="1" customWidth="1"/>
    <col min="1025" max="1026" width="12" style="285" customWidth="1"/>
    <col min="1027" max="1027" width="8" style="285" customWidth="1"/>
    <col min="1028" max="1028" width="7.875" style="285" customWidth="1"/>
    <col min="1029" max="1030" width="7.875" style="285" hidden="1" customWidth="1"/>
    <col min="1031" max="1278" width="7.875" style="285"/>
    <col min="1279" max="1279" width="35.75" style="285" customWidth="1"/>
    <col min="1280" max="1280" width="7.875" style="285" hidden="1" customWidth="1"/>
    <col min="1281" max="1282" width="12" style="285" customWidth="1"/>
    <col min="1283" max="1283" width="8" style="285" customWidth="1"/>
    <col min="1284" max="1284" width="7.875" style="285" customWidth="1"/>
    <col min="1285" max="1286" width="7.875" style="285" hidden="1" customWidth="1"/>
    <col min="1287" max="1534" width="7.875" style="285"/>
    <col min="1535" max="1535" width="35.75" style="285" customWidth="1"/>
    <col min="1536" max="1536" width="7.875" style="285" hidden="1" customWidth="1"/>
    <col min="1537" max="1538" width="12" style="285" customWidth="1"/>
    <col min="1539" max="1539" width="8" style="285" customWidth="1"/>
    <col min="1540" max="1540" width="7.875" style="285" customWidth="1"/>
    <col min="1541" max="1542" width="7.875" style="285" hidden="1" customWidth="1"/>
    <col min="1543" max="1790" width="7.875" style="285"/>
    <col min="1791" max="1791" width="35.75" style="285" customWidth="1"/>
    <col min="1792" max="1792" width="7.875" style="285" hidden="1" customWidth="1"/>
    <col min="1793" max="1794" width="12" style="285" customWidth="1"/>
    <col min="1795" max="1795" width="8" style="285" customWidth="1"/>
    <col min="1796" max="1796" width="7.875" style="285" customWidth="1"/>
    <col min="1797" max="1798" width="7.875" style="285" hidden="1" customWidth="1"/>
    <col min="1799" max="2046" width="7.875" style="285"/>
    <col min="2047" max="2047" width="35.75" style="285" customWidth="1"/>
    <col min="2048" max="2048" width="7.875" style="285" hidden="1" customWidth="1"/>
    <col min="2049" max="2050" width="12" style="285" customWidth="1"/>
    <col min="2051" max="2051" width="8" style="285" customWidth="1"/>
    <col min="2052" max="2052" width="7.875" style="285" customWidth="1"/>
    <col min="2053" max="2054" width="7.875" style="285" hidden="1" customWidth="1"/>
    <col min="2055" max="2302" width="7.875" style="285"/>
    <col min="2303" max="2303" width="35.75" style="285" customWidth="1"/>
    <col min="2304" max="2304" width="7.875" style="285" hidden="1" customWidth="1"/>
    <col min="2305" max="2306" width="12" style="285" customWidth="1"/>
    <col min="2307" max="2307" width="8" style="285" customWidth="1"/>
    <col min="2308" max="2308" width="7.875" style="285" customWidth="1"/>
    <col min="2309" max="2310" width="7.875" style="285" hidden="1" customWidth="1"/>
    <col min="2311" max="2558" width="7.875" style="285"/>
    <col min="2559" max="2559" width="35.75" style="285" customWidth="1"/>
    <col min="2560" max="2560" width="7.875" style="285" hidden="1" customWidth="1"/>
    <col min="2561" max="2562" width="12" style="285" customWidth="1"/>
    <col min="2563" max="2563" width="8" style="285" customWidth="1"/>
    <col min="2564" max="2564" width="7.875" style="285" customWidth="1"/>
    <col min="2565" max="2566" width="7.875" style="285" hidden="1" customWidth="1"/>
    <col min="2567" max="2814" width="7.875" style="285"/>
    <col min="2815" max="2815" width="35.75" style="285" customWidth="1"/>
    <col min="2816" max="2816" width="7.875" style="285" hidden="1" customWidth="1"/>
    <col min="2817" max="2818" width="12" style="285" customWidth="1"/>
    <col min="2819" max="2819" width="8" style="285" customWidth="1"/>
    <col min="2820" max="2820" width="7.875" style="285" customWidth="1"/>
    <col min="2821" max="2822" width="7.875" style="285" hidden="1" customWidth="1"/>
    <col min="2823" max="3070" width="7.875" style="285"/>
    <col min="3071" max="3071" width="35.75" style="285" customWidth="1"/>
    <col min="3072" max="3072" width="7.875" style="285" hidden="1" customWidth="1"/>
    <col min="3073" max="3074" width="12" style="285" customWidth="1"/>
    <col min="3075" max="3075" width="8" style="285" customWidth="1"/>
    <col min="3076" max="3076" width="7.875" style="285" customWidth="1"/>
    <col min="3077" max="3078" width="7.875" style="285" hidden="1" customWidth="1"/>
    <col min="3079" max="3326" width="7.875" style="285"/>
    <col min="3327" max="3327" width="35.75" style="285" customWidth="1"/>
    <col min="3328" max="3328" width="7.875" style="285" hidden="1" customWidth="1"/>
    <col min="3329" max="3330" width="12" style="285" customWidth="1"/>
    <col min="3331" max="3331" width="8" style="285" customWidth="1"/>
    <col min="3332" max="3332" width="7.875" style="285" customWidth="1"/>
    <col min="3333" max="3334" width="7.875" style="285" hidden="1" customWidth="1"/>
    <col min="3335" max="3582" width="7.875" style="285"/>
    <col min="3583" max="3583" width="35.75" style="285" customWidth="1"/>
    <col min="3584" max="3584" width="7.875" style="285" hidden="1" customWidth="1"/>
    <col min="3585" max="3586" width="12" style="285" customWidth="1"/>
    <col min="3587" max="3587" width="8" style="285" customWidth="1"/>
    <col min="3588" max="3588" width="7.875" style="285" customWidth="1"/>
    <col min="3589" max="3590" width="7.875" style="285" hidden="1" customWidth="1"/>
    <col min="3591" max="3838" width="7.875" style="285"/>
    <col min="3839" max="3839" width="35.75" style="285" customWidth="1"/>
    <col min="3840" max="3840" width="7.875" style="285" hidden="1" customWidth="1"/>
    <col min="3841" max="3842" width="12" style="285" customWidth="1"/>
    <col min="3843" max="3843" width="8" style="285" customWidth="1"/>
    <col min="3844" max="3844" width="7.875" style="285" customWidth="1"/>
    <col min="3845" max="3846" width="7.875" style="285" hidden="1" customWidth="1"/>
    <col min="3847" max="4094" width="7.875" style="285"/>
    <col min="4095" max="4095" width="35.75" style="285" customWidth="1"/>
    <col min="4096" max="4096" width="7.875" style="285" hidden="1" customWidth="1"/>
    <col min="4097" max="4098" width="12" style="285" customWidth="1"/>
    <col min="4099" max="4099" width="8" style="285" customWidth="1"/>
    <col min="4100" max="4100" width="7.875" style="285" customWidth="1"/>
    <col min="4101" max="4102" width="7.875" style="285" hidden="1" customWidth="1"/>
    <col min="4103" max="4350" width="7.875" style="285"/>
    <col min="4351" max="4351" width="35.75" style="285" customWidth="1"/>
    <col min="4352" max="4352" width="7.875" style="285" hidden="1" customWidth="1"/>
    <col min="4353" max="4354" width="12" style="285" customWidth="1"/>
    <col min="4355" max="4355" width="8" style="285" customWidth="1"/>
    <col min="4356" max="4356" width="7.875" style="285" customWidth="1"/>
    <col min="4357" max="4358" width="7.875" style="285" hidden="1" customWidth="1"/>
    <col min="4359" max="4606" width="7.875" style="285"/>
    <col min="4607" max="4607" width="35.75" style="285" customWidth="1"/>
    <col min="4608" max="4608" width="7.875" style="285" hidden="1" customWidth="1"/>
    <col min="4609" max="4610" width="12" style="285" customWidth="1"/>
    <col min="4611" max="4611" width="8" style="285" customWidth="1"/>
    <col min="4612" max="4612" width="7.875" style="285" customWidth="1"/>
    <col min="4613" max="4614" width="7.875" style="285" hidden="1" customWidth="1"/>
    <col min="4615" max="4862" width="7.875" style="285"/>
    <col min="4863" max="4863" width="35.75" style="285" customWidth="1"/>
    <col min="4864" max="4864" width="7.875" style="285" hidden="1" customWidth="1"/>
    <col min="4865" max="4866" width="12" style="285" customWidth="1"/>
    <col min="4867" max="4867" width="8" style="285" customWidth="1"/>
    <col min="4868" max="4868" width="7.875" style="285" customWidth="1"/>
    <col min="4869" max="4870" width="7.875" style="285" hidden="1" customWidth="1"/>
    <col min="4871" max="5118" width="7.875" style="285"/>
    <col min="5119" max="5119" width="35.75" style="285" customWidth="1"/>
    <col min="5120" max="5120" width="7.875" style="285" hidden="1" customWidth="1"/>
    <col min="5121" max="5122" width="12" style="285" customWidth="1"/>
    <col min="5123" max="5123" width="8" style="285" customWidth="1"/>
    <col min="5124" max="5124" width="7.875" style="285" customWidth="1"/>
    <col min="5125" max="5126" width="7.875" style="285" hidden="1" customWidth="1"/>
    <col min="5127" max="5374" width="7.875" style="285"/>
    <col min="5375" max="5375" width="35.75" style="285" customWidth="1"/>
    <col min="5376" max="5376" width="7.875" style="285" hidden="1" customWidth="1"/>
    <col min="5377" max="5378" width="12" style="285" customWidth="1"/>
    <col min="5379" max="5379" width="8" style="285" customWidth="1"/>
    <col min="5380" max="5380" width="7.875" style="285" customWidth="1"/>
    <col min="5381" max="5382" width="7.875" style="285" hidden="1" customWidth="1"/>
    <col min="5383" max="5630" width="7.875" style="285"/>
    <col min="5631" max="5631" width="35.75" style="285" customWidth="1"/>
    <col min="5632" max="5632" width="7.875" style="285" hidden="1" customWidth="1"/>
    <col min="5633" max="5634" width="12" style="285" customWidth="1"/>
    <col min="5635" max="5635" width="8" style="285" customWidth="1"/>
    <col min="5636" max="5636" width="7.875" style="285" customWidth="1"/>
    <col min="5637" max="5638" width="7.875" style="285" hidden="1" customWidth="1"/>
    <col min="5639" max="5886" width="7.875" style="285"/>
    <col min="5887" max="5887" width="35.75" style="285" customWidth="1"/>
    <col min="5888" max="5888" width="7.875" style="285" hidden="1" customWidth="1"/>
    <col min="5889" max="5890" width="12" style="285" customWidth="1"/>
    <col min="5891" max="5891" width="8" style="285" customWidth="1"/>
    <col min="5892" max="5892" width="7.875" style="285" customWidth="1"/>
    <col min="5893" max="5894" width="7.875" style="285" hidden="1" customWidth="1"/>
    <col min="5895" max="6142" width="7.875" style="285"/>
    <col min="6143" max="6143" width="35.75" style="285" customWidth="1"/>
    <col min="6144" max="6144" width="7.875" style="285" hidden="1" customWidth="1"/>
    <col min="6145" max="6146" width="12" style="285" customWidth="1"/>
    <col min="6147" max="6147" width="8" style="285" customWidth="1"/>
    <col min="6148" max="6148" width="7.875" style="285" customWidth="1"/>
    <col min="6149" max="6150" width="7.875" style="285" hidden="1" customWidth="1"/>
    <col min="6151" max="6398" width="7.875" style="285"/>
    <col min="6399" max="6399" width="35.75" style="285" customWidth="1"/>
    <col min="6400" max="6400" width="7.875" style="285" hidden="1" customWidth="1"/>
    <col min="6401" max="6402" width="12" style="285" customWidth="1"/>
    <col min="6403" max="6403" width="8" style="285" customWidth="1"/>
    <col min="6404" max="6404" width="7.875" style="285" customWidth="1"/>
    <col min="6405" max="6406" width="7.875" style="285" hidden="1" customWidth="1"/>
    <col min="6407" max="6654" width="7.875" style="285"/>
    <col min="6655" max="6655" width="35.75" style="285" customWidth="1"/>
    <col min="6656" max="6656" width="7.875" style="285" hidden="1" customWidth="1"/>
    <col min="6657" max="6658" width="12" style="285" customWidth="1"/>
    <col min="6659" max="6659" width="8" style="285" customWidth="1"/>
    <col min="6660" max="6660" width="7.875" style="285" customWidth="1"/>
    <col min="6661" max="6662" width="7.875" style="285" hidden="1" customWidth="1"/>
    <col min="6663" max="6910" width="7.875" style="285"/>
    <col min="6911" max="6911" width="35.75" style="285" customWidth="1"/>
    <col min="6912" max="6912" width="7.875" style="285" hidden="1" customWidth="1"/>
    <col min="6913" max="6914" width="12" style="285" customWidth="1"/>
    <col min="6915" max="6915" width="8" style="285" customWidth="1"/>
    <col min="6916" max="6916" width="7.875" style="285" customWidth="1"/>
    <col min="6917" max="6918" width="7.875" style="285" hidden="1" customWidth="1"/>
    <col min="6919" max="7166" width="7.875" style="285"/>
    <col min="7167" max="7167" width="35.75" style="285" customWidth="1"/>
    <col min="7168" max="7168" width="7.875" style="285" hidden="1" customWidth="1"/>
    <col min="7169" max="7170" width="12" style="285" customWidth="1"/>
    <col min="7171" max="7171" width="8" style="285" customWidth="1"/>
    <col min="7172" max="7172" width="7.875" style="285" customWidth="1"/>
    <col min="7173" max="7174" width="7.875" style="285" hidden="1" customWidth="1"/>
    <col min="7175" max="7422" width="7.875" style="285"/>
    <col min="7423" max="7423" width="35.75" style="285" customWidth="1"/>
    <col min="7424" max="7424" width="7.875" style="285" hidden="1" customWidth="1"/>
    <col min="7425" max="7426" width="12" style="285" customWidth="1"/>
    <col min="7427" max="7427" width="8" style="285" customWidth="1"/>
    <col min="7428" max="7428" width="7.875" style="285" customWidth="1"/>
    <col min="7429" max="7430" width="7.875" style="285" hidden="1" customWidth="1"/>
    <col min="7431" max="7678" width="7.875" style="285"/>
    <col min="7679" max="7679" width="35.75" style="285" customWidth="1"/>
    <col min="7680" max="7680" width="7.875" style="285" hidden="1" customWidth="1"/>
    <col min="7681" max="7682" width="12" style="285" customWidth="1"/>
    <col min="7683" max="7683" width="8" style="285" customWidth="1"/>
    <col min="7684" max="7684" width="7.875" style="285" customWidth="1"/>
    <col min="7685" max="7686" width="7.875" style="285" hidden="1" customWidth="1"/>
    <col min="7687" max="7934" width="7.875" style="285"/>
    <col min="7935" max="7935" width="35.75" style="285" customWidth="1"/>
    <col min="7936" max="7936" width="7.875" style="285" hidden="1" customWidth="1"/>
    <col min="7937" max="7938" width="12" style="285" customWidth="1"/>
    <col min="7939" max="7939" width="8" style="285" customWidth="1"/>
    <col min="7940" max="7940" width="7.875" style="285" customWidth="1"/>
    <col min="7941" max="7942" width="7.875" style="285" hidden="1" customWidth="1"/>
    <col min="7943" max="8190" width="7.875" style="285"/>
    <col min="8191" max="8191" width="35.75" style="285" customWidth="1"/>
    <col min="8192" max="8192" width="7.875" style="285" hidden="1" customWidth="1"/>
    <col min="8193" max="8194" width="12" style="285" customWidth="1"/>
    <col min="8195" max="8195" width="8" style="285" customWidth="1"/>
    <col min="8196" max="8196" width="7.875" style="285" customWidth="1"/>
    <col min="8197" max="8198" width="7.875" style="285" hidden="1" customWidth="1"/>
    <col min="8199" max="8446" width="7.875" style="285"/>
    <col min="8447" max="8447" width="35.75" style="285" customWidth="1"/>
    <col min="8448" max="8448" width="7.875" style="285" hidden="1" customWidth="1"/>
    <col min="8449" max="8450" width="12" style="285" customWidth="1"/>
    <col min="8451" max="8451" width="8" style="285" customWidth="1"/>
    <col min="8452" max="8452" width="7.875" style="285" customWidth="1"/>
    <col min="8453" max="8454" width="7.875" style="285" hidden="1" customWidth="1"/>
    <col min="8455" max="8702" width="7.875" style="285"/>
    <col min="8703" max="8703" width="35.75" style="285" customWidth="1"/>
    <col min="8704" max="8704" width="7.875" style="285" hidden="1" customWidth="1"/>
    <col min="8705" max="8706" width="12" style="285" customWidth="1"/>
    <col min="8707" max="8707" width="8" style="285" customWidth="1"/>
    <col min="8708" max="8708" width="7.875" style="285" customWidth="1"/>
    <col min="8709" max="8710" width="7.875" style="285" hidden="1" customWidth="1"/>
    <col min="8711" max="8958" width="7.875" style="285"/>
    <col min="8959" max="8959" width="35.75" style="285" customWidth="1"/>
    <col min="8960" max="8960" width="7.875" style="285" hidden="1" customWidth="1"/>
    <col min="8961" max="8962" width="12" style="285" customWidth="1"/>
    <col min="8963" max="8963" width="8" style="285" customWidth="1"/>
    <col min="8964" max="8964" width="7.875" style="285" customWidth="1"/>
    <col min="8965" max="8966" width="7.875" style="285" hidden="1" customWidth="1"/>
    <col min="8967" max="9214" width="7.875" style="285"/>
    <col min="9215" max="9215" width="35.75" style="285" customWidth="1"/>
    <col min="9216" max="9216" width="7.875" style="285" hidden="1" customWidth="1"/>
    <col min="9217" max="9218" width="12" style="285" customWidth="1"/>
    <col min="9219" max="9219" width="8" style="285" customWidth="1"/>
    <col min="9220" max="9220" width="7.875" style="285" customWidth="1"/>
    <col min="9221" max="9222" width="7.875" style="285" hidden="1" customWidth="1"/>
    <col min="9223" max="9470" width="7.875" style="285"/>
    <col min="9471" max="9471" width="35.75" style="285" customWidth="1"/>
    <col min="9472" max="9472" width="7.875" style="285" hidden="1" customWidth="1"/>
    <col min="9473" max="9474" width="12" style="285" customWidth="1"/>
    <col min="9475" max="9475" width="8" style="285" customWidth="1"/>
    <col min="9476" max="9476" width="7.875" style="285" customWidth="1"/>
    <col min="9477" max="9478" width="7.875" style="285" hidden="1" customWidth="1"/>
    <col min="9479" max="9726" width="7.875" style="285"/>
    <col min="9727" max="9727" width="35.75" style="285" customWidth="1"/>
    <col min="9728" max="9728" width="7.875" style="285" hidden="1" customWidth="1"/>
    <col min="9729" max="9730" width="12" style="285" customWidth="1"/>
    <col min="9731" max="9731" width="8" style="285" customWidth="1"/>
    <col min="9732" max="9732" width="7.875" style="285" customWidth="1"/>
    <col min="9733" max="9734" width="7.875" style="285" hidden="1" customWidth="1"/>
    <col min="9735" max="9982" width="7.875" style="285"/>
    <col min="9983" max="9983" width="35.75" style="285" customWidth="1"/>
    <col min="9984" max="9984" width="7.875" style="285" hidden="1" customWidth="1"/>
    <col min="9985" max="9986" width="12" style="285" customWidth="1"/>
    <col min="9987" max="9987" width="8" style="285" customWidth="1"/>
    <col min="9988" max="9988" width="7.875" style="285" customWidth="1"/>
    <col min="9989" max="9990" width="7.875" style="285" hidden="1" customWidth="1"/>
    <col min="9991" max="10238" width="7.875" style="285"/>
    <col min="10239" max="10239" width="35.75" style="285" customWidth="1"/>
    <col min="10240" max="10240" width="7.875" style="285" hidden="1" customWidth="1"/>
    <col min="10241" max="10242" width="12" style="285" customWidth="1"/>
    <col min="10243" max="10243" width="8" style="285" customWidth="1"/>
    <col min="10244" max="10244" width="7.875" style="285" customWidth="1"/>
    <col min="10245" max="10246" width="7.875" style="285" hidden="1" customWidth="1"/>
    <col min="10247" max="10494" width="7.875" style="285"/>
    <col min="10495" max="10495" width="35.75" style="285" customWidth="1"/>
    <col min="10496" max="10496" width="7.875" style="285" hidden="1" customWidth="1"/>
    <col min="10497" max="10498" width="12" style="285" customWidth="1"/>
    <col min="10499" max="10499" width="8" style="285" customWidth="1"/>
    <col min="10500" max="10500" width="7.875" style="285" customWidth="1"/>
    <col min="10501" max="10502" width="7.875" style="285" hidden="1" customWidth="1"/>
    <col min="10503" max="10750" width="7.875" style="285"/>
    <col min="10751" max="10751" width="35.75" style="285" customWidth="1"/>
    <col min="10752" max="10752" width="7.875" style="285" hidden="1" customWidth="1"/>
    <col min="10753" max="10754" width="12" style="285" customWidth="1"/>
    <col min="10755" max="10755" width="8" style="285" customWidth="1"/>
    <col min="10756" max="10756" width="7.875" style="285" customWidth="1"/>
    <col min="10757" max="10758" width="7.875" style="285" hidden="1" customWidth="1"/>
    <col min="10759" max="11006" width="7.875" style="285"/>
    <col min="11007" max="11007" width="35.75" style="285" customWidth="1"/>
    <col min="11008" max="11008" width="7.875" style="285" hidden="1" customWidth="1"/>
    <col min="11009" max="11010" width="12" style="285" customWidth="1"/>
    <col min="11011" max="11011" width="8" style="285" customWidth="1"/>
    <col min="11012" max="11012" width="7.875" style="285" customWidth="1"/>
    <col min="11013" max="11014" width="7.875" style="285" hidden="1" customWidth="1"/>
    <col min="11015" max="11262" width="7.875" style="285"/>
    <col min="11263" max="11263" width="35.75" style="285" customWidth="1"/>
    <col min="11264" max="11264" width="7.875" style="285" hidden="1" customWidth="1"/>
    <col min="11265" max="11266" width="12" style="285" customWidth="1"/>
    <col min="11267" max="11267" width="8" style="285" customWidth="1"/>
    <col min="11268" max="11268" width="7.875" style="285" customWidth="1"/>
    <col min="11269" max="11270" width="7.875" style="285" hidden="1" customWidth="1"/>
    <col min="11271" max="11518" width="7.875" style="285"/>
    <col min="11519" max="11519" width="35.75" style="285" customWidth="1"/>
    <col min="11520" max="11520" width="7.875" style="285" hidden="1" customWidth="1"/>
    <col min="11521" max="11522" width="12" style="285" customWidth="1"/>
    <col min="11523" max="11523" width="8" style="285" customWidth="1"/>
    <col min="11524" max="11524" width="7.875" style="285" customWidth="1"/>
    <col min="11525" max="11526" width="7.875" style="285" hidden="1" customWidth="1"/>
    <col min="11527" max="11774" width="7.875" style="285"/>
    <col min="11775" max="11775" width="35.75" style="285" customWidth="1"/>
    <col min="11776" max="11776" width="7.875" style="285" hidden="1" customWidth="1"/>
    <col min="11777" max="11778" width="12" style="285" customWidth="1"/>
    <col min="11779" max="11779" width="8" style="285" customWidth="1"/>
    <col min="11780" max="11780" width="7.875" style="285" customWidth="1"/>
    <col min="11781" max="11782" width="7.875" style="285" hidden="1" customWidth="1"/>
    <col min="11783" max="12030" width="7.875" style="285"/>
    <col min="12031" max="12031" width="35.75" style="285" customWidth="1"/>
    <col min="12032" max="12032" width="7.875" style="285" hidden="1" customWidth="1"/>
    <col min="12033" max="12034" width="12" style="285" customWidth="1"/>
    <col min="12035" max="12035" width="8" style="285" customWidth="1"/>
    <col min="12036" max="12036" width="7.875" style="285" customWidth="1"/>
    <col min="12037" max="12038" width="7.875" style="285" hidden="1" customWidth="1"/>
    <col min="12039" max="12286" width="7.875" style="285"/>
    <col min="12287" max="12287" width="35.75" style="285" customWidth="1"/>
    <col min="12288" max="12288" width="7.875" style="285" hidden="1" customWidth="1"/>
    <col min="12289" max="12290" width="12" style="285" customWidth="1"/>
    <col min="12291" max="12291" width="8" style="285" customWidth="1"/>
    <col min="12292" max="12292" width="7.875" style="285" customWidth="1"/>
    <col min="12293" max="12294" width="7.875" style="285" hidden="1" customWidth="1"/>
    <col min="12295" max="12542" width="7.875" style="285"/>
    <col min="12543" max="12543" width="35.75" style="285" customWidth="1"/>
    <col min="12544" max="12544" width="7.875" style="285" hidden="1" customWidth="1"/>
    <col min="12545" max="12546" width="12" style="285" customWidth="1"/>
    <col min="12547" max="12547" width="8" style="285" customWidth="1"/>
    <col min="12548" max="12548" width="7.875" style="285" customWidth="1"/>
    <col min="12549" max="12550" width="7.875" style="285" hidden="1" customWidth="1"/>
    <col min="12551" max="12798" width="7.875" style="285"/>
    <col min="12799" max="12799" width="35.75" style="285" customWidth="1"/>
    <col min="12800" max="12800" width="7.875" style="285" hidden="1" customWidth="1"/>
    <col min="12801" max="12802" width="12" style="285" customWidth="1"/>
    <col min="12803" max="12803" width="8" style="285" customWidth="1"/>
    <col min="12804" max="12804" width="7.875" style="285" customWidth="1"/>
    <col min="12805" max="12806" width="7.875" style="285" hidden="1" customWidth="1"/>
    <col min="12807" max="13054" width="7.875" style="285"/>
    <col min="13055" max="13055" width="35.75" style="285" customWidth="1"/>
    <col min="13056" max="13056" width="7.875" style="285" hidden="1" customWidth="1"/>
    <col min="13057" max="13058" width="12" style="285" customWidth="1"/>
    <col min="13059" max="13059" width="8" style="285" customWidth="1"/>
    <col min="13060" max="13060" width="7.875" style="285" customWidth="1"/>
    <col min="13061" max="13062" width="7.875" style="285" hidden="1" customWidth="1"/>
    <col min="13063" max="13310" width="7.875" style="285"/>
    <col min="13311" max="13311" width="35.75" style="285" customWidth="1"/>
    <col min="13312" max="13312" width="7.875" style="285" hidden="1" customWidth="1"/>
    <col min="13313" max="13314" width="12" style="285" customWidth="1"/>
    <col min="13315" max="13315" width="8" style="285" customWidth="1"/>
    <col min="13316" max="13316" width="7.875" style="285" customWidth="1"/>
    <col min="13317" max="13318" width="7.875" style="285" hidden="1" customWidth="1"/>
    <col min="13319" max="13566" width="7.875" style="285"/>
    <col min="13567" max="13567" width="35.75" style="285" customWidth="1"/>
    <col min="13568" max="13568" width="7.875" style="285" hidden="1" customWidth="1"/>
    <col min="13569" max="13570" width="12" style="285" customWidth="1"/>
    <col min="13571" max="13571" width="8" style="285" customWidth="1"/>
    <col min="13572" max="13572" width="7.875" style="285" customWidth="1"/>
    <col min="13573" max="13574" width="7.875" style="285" hidden="1" customWidth="1"/>
    <col min="13575" max="13822" width="7.875" style="285"/>
    <col min="13823" max="13823" width="35.75" style="285" customWidth="1"/>
    <col min="13824" max="13824" width="7.875" style="285" hidden="1" customWidth="1"/>
    <col min="13825" max="13826" width="12" style="285" customWidth="1"/>
    <col min="13827" max="13827" width="8" style="285" customWidth="1"/>
    <col min="13828" max="13828" width="7.875" style="285" customWidth="1"/>
    <col min="13829" max="13830" width="7.875" style="285" hidden="1" customWidth="1"/>
    <col min="13831" max="14078" width="7.875" style="285"/>
    <col min="14079" max="14079" width="35.75" style="285" customWidth="1"/>
    <col min="14080" max="14080" width="7.875" style="285" hidden="1" customWidth="1"/>
    <col min="14081" max="14082" width="12" style="285" customWidth="1"/>
    <col min="14083" max="14083" width="8" style="285" customWidth="1"/>
    <col min="14084" max="14084" width="7.875" style="285" customWidth="1"/>
    <col min="14085" max="14086" width="7.875" style="285" hidden="1" customWidth="1"/>
    <col min="14087" max="14334" width="7.875" style="285"/>
    <col min="14335" max="14335" width="35.75" style="285" customWidth="1"/>
    <col min="14336" max="14336" width="7.875" style="285" hidden="1" customWidth="1"/>
    <col min="14337" max="14338" width="12" style="285" customWidth="1"/>
    <col min="14339" max="14339" width="8" style="285" customWidth="1"/>
    <col min="14340" max="14340" width="7.875" style="285" customWidth="1"/>
    <col min="14341" max="14342" width="7.875" style="285" hidden="1" customWidth="1"/>
    <col min="14343" max="14590" width="7.875" style="285"/>
    <col min="14591" max="14591" width="35.75" style="285" customWidth="1"/>
    <col min="14592" max="14592" width="7.875" style="285" hidden="1" customWidth="1"/>
    <col min="14593" max="14594" width="12" style="285" customWidth="1"/>
    <col min="14595" max="14595" width="8" style="285" customWidth="1"/>
    <col min="14596" max="14596" width="7.875" style="285" customWidth="1"/>
    <col min="14597" max="14598" width="7.875" style="285" hidden="1" customWidth="1"/>
    <col min="14599" max="14846" width="7.875" style="285"/>
    <col min="14847" max="14847" width="35.75" style="285" customWidth="1"/>
    <col min="14848" max="14848" width="7.875" style="285" hidden="1" customWidth="1"/>
    <col min="14849" max="14850" width="12" style="285" customWidth="1"/>
    <col min="14851" max="14851" width="8" style="285" customWidth="1"/>
    <col min="14852" max="14852" width="7.875" style="285" customWidth="1"/>
    <col min="14853" max="14854" width="7.875" style="285" hidden="1" customWidth="1"/>
    <col min="14855" max="15102" width="7.875" style="285"/>
    <col min="15103" max="15103" width="35.75" style="285" customWidth="1"/>
    <col min="15104" max="15104" width="7.875" style="285" hidden="1" customWidth="1"/>
    <col min="15105" max="15106" width="12" style="285" customWidth="1"/>
    <col min="15107" max="15107" width="8" style="285" customWidth="1"/>
    <col min="15108" max="15108" width="7.875" style="285" customWidth="1"/>
    <col min="15109" max="15110" width="7.875" style="285" hidden="1" customWidth="1"/>
    <col min="15111" max="15358" width="7.875" style="285"/>
    <col min="15359" max="15359" width="35.75" style="285" customWidth="1"/>
    <col min="15360" max="15360" width="7.875" style="285" hidden="1" customWidth="1"/>
    <col min="15361" max="15362" width="12" style="285" customWidth="1"/>
    <col min="15363" max="15363" width="8" style="285" customWidth="1"/>
    <col min="15364" max="15364" width="7.875" style="285" customWidth="1"/>
    <col min="15365" max="15366" width="7.875" style="285" hidden="1" customWidth="1"/>
    <col min="15367" max="15614" width="7.875" style="285"/>
    <col min="15615" max="15615" width="35.75" style="285" customWidth="1"/>
    <col min="15616" max="15616" width="7.875" style="285" hidden="1" customWidth="1"/>
    <col min="15617" max="15618" width="12" style="285" customWidth="1"/>
    <col min="15619" max="15619" width="8" style="285" customWidth="1"/>
    <col min="15620" max="15620" width="7.875" style="285" customWidth="1"/>
    <col min="15621" max="15622" width="7.875" style="285" hidden="1" customWidth="1"/>
    <col min="15623" max="15870" width="7.875" style="285"/>
    <col min="15871" max="15871" width="35.75" style="285" customWidth="1"/>
    <col min="15872" max="15872" width="7.875" style="285" hidden="1" customWidth="1"/>
    <col min="15873" max="15874" width="12" style="285" customWidth="1"/>
    <col min="15875" max="15875" width="8" style="285" customWidth="1"/>
    <col min="15876" max="15876" width="7.875" style="285" customWidth="1"/>
    <col min="15877" max="15878" width="7.875" style="285" hidden="1" customWidth="1"/>
    <col min="15879" max="16126" width="7.875" style="285"/>
    <col min="16127" max="16127" width="35.75" style="285" customWidth="1"/>
    <col min="16128" max="16128" width="7.875" style="285" hidden="1" customWidth="1"/>
    <col min="16129" max="16130" width="12" style="285" customWidth="1"/>
    <col min="16131" max="16131" width="8" style="285" customWidth="1"/>
    <col min="16132" max="16132" width="7.875" style="285" customWidth="1"/>
    <col min="16133" max="16134" width="7.875" style="285" hidden="1" customWidth="1"/>
    <col min="16135" max="16384" width="7.875" style="285"/>
  </cols>
  <sheetData>
    <row r="1" ht="18" customHeight="1" spans="1:2">
      <c r="A1" s="41" t="s">
        <v>52</v>
      </c>
      <c r="B1" s="286"/>
    </row>
    <row r="2" ht="24" customHeight="1" spans="1:2">
      <c r="A2" s="287" t="s">
        <v>3</v>
      </c>
      <c r="B2" s="287"/>
    </row>
    <row r="3" ht="18.75" customHeight="1" spans="1:2">
      <c r="A3" s="288"/>
      <c r="B3" s="289" t="s">
        <v>53</v>
      </c>
    </row>
    <row r="4" s="280" customFormat="1" ht="28.5" customHeight="1" spans="1:3">
      <c r="A4" s="213" t="s">
        <v>54</v>
      </c>
      <c r="B4" s="213" t="s">
        <v>55</v>
      </c>
      <c r="C4" s="290"/>
    </row>
    <row r="5" s="281" customFormat="1" ht="21" customHeight="1" spans="1:3">
      <c r="A5" s="291" t="s">
        <v>56</v>
      </c>
      <c r="B5" s="292">
        <f>SUM(B6:B19)</f>
        <v>18420</v>
      </c>
      <c r="C5" s="293"/>
    </row>
    <row r="6" s="282" customFormat="1" ht="21" customHeight="1" spans="1:5">
      <c r="A6" s="294" t="s">
        <v>57</v>
      </c>
      <c r="B6" s="292">
        <f>6500</f>
        <v>6500</v>
      </c>
      <c r="C6" s="295"/>
      <c r="E6" s="282">
        <v>988753</v>
      </c>
    </row>
    <row r="7" s="283" customFormat="1" ht="21" customHeight="1" spans="1:5">
      <c r="A7" s="294" t="s">
        <v>58</v>
      </c>
      <c r="B7" s="292">
        <v>750</v>
      </c>
      <c r="C7" s="296"/>
      <c r="E7" s="283">
        <v>822672</v>
      </c>
    </row>
    <row r="8" s="280" customFormat="1" ht="21" customHeight="1" spans="1:3">
      <c r="A8" s="294" t="s">
        <v>59</v>
      </c>
      <c r="B8" s="292">
        <v>600</v>
      </c>
      <c r="C8" s="290"/>
    </row>
    <row r="9" s="283" customFormat="1" ht="21" customHeight="1" spans="1:5">
      <c r="A9" s="294" t="s">
        <v>60</v>
      </c>
      <c r="B9" s="292">
        <v>35</v>
      </c>
      <c r="C9" s="296"/>
      <c r="E9" s="283">
        <v>988753</v>
      </c>
    </row>
    <row r="10" s="283" customFormat="1" ht="21" customHeight="1" spans="1:5">
      <c r="A10" s="294" t="s">
        <v>61</v>
      </c>
      <c r="B10" s="297">
        <v>900</v>
      </c>
      <c r="C10" s="296"/>
      <c r="E10" s="283">
        <v>822672</v>
      </c>
    </row>
    <row r="11" s="284" customFormat="1" ht="21" customHeight="1" spans="1:3">
      <c r="A11" s="294" t="s">
        <v>62</v>
      </c>
      <c r="B11" s="297">
        <v>2800</v>
      </c>
      <c r="C11" s="298"/>
    </row>
    <row r="12" ht="21" customHeight="1" spans="1:2">
      <c r="A12" s="294" t="s">
        <v>63</v>
      </c>
      <c r="B12" s="297">
        <v>800</v>
      </c>
    </row>
    <row r="13" ht="21" customHeight="1" spans="1:2">
      <c r="A13" s="294" t="s">
        <v>64</v>
      </c>
      <c r="B13" s="297">
        <v>2000</v>
      </c>
    </row>
    <row r="14" ht="21" customHeight="1" spans="1:2">
      <c r="A14" s="294" t="s">
        <v>65</v>
      </c>
      <c r="B14" s="297">
        <v>200</v>
      </c>
    </row>
    <row r="15" ht="21" customHeight="1" spans="1:2">
      <c r="A15" s="294" t="s">
        <v>66</v>
      </c>
      <c r="B15" s="297">
        <v>200</v>
      </c>
    </row>
    <row r="16" ht="21" customHeight="1" spans="1:2">
      <c r="A16" s="294" t="s">
        <v>67</v>
      </c>
      <c r="B16" s="297">
        <v>2000</v>
      </c>
    </row>
    <row r="17" ht="21" customHeight="1" spans="1:2">
      <c r="A17" s="294" t="s">
        <v>68</v>
      </c>
      <c r="B17" s="297">
        <v>1550</v>
      </c>
    </row>
    <row r="18" ht="21" customHeight="1" spans="1:2">
      <c r="A18" s="294" t="s">
        <v>69</v>
      </c>
      <c r="B18" s="297">
        <v>85</v>
      </c>
    </row>
    <row r="19" ht="21" customHeight="1" spans="1:2">
      <c r="A19" s="294" t="s">
        <v>70</v>
      </c>
      <c r="B19" s="297"/>
    </row>
    <row r="20" ht="21" customHeight="1" spans="1:2">
      <c r="A20" s="299" t="s">
        <v>71</v>
      </c>
      <c r="B20" s="292">
        <f>SUM(B21:B26)</f>
        <v>9500</v>
      </c>
    </row>
    <row r="21" ht="21" customHeight="1" spans="1:2">
      <c r="A21" s="294" t="s">
        <v>72</v>
      </c>
      <c r="B21" s="292">
        <v>1100</v>
      </c>
    </row>
    <row r="22" ht="21" customHeight="1" spans="1:2">
      <c r="A22" s="294" t="s">
        <v>73</v>
      </c>
      <c r="B22" s="292">
        <v>450</v>
      </c>
    </row>
    <row r="23" ht="21" customHeight="1" spans="1:2">
      <c r="A23" s="294" t="s">
        <v>74</v>
      </c>
      <c r="B23" s="292">
        <v>150</v>
      </c>
    </row>
    <row r="24" ht="21" customHeight="1" spans="1:2">
      <c r="A24" s="294" t="s">
        <v>75</v>
      </c>
      <c r="B24" s="292">
        <v>7800</v>
      </c>
    </row>
    <row r="25" ht="21" customHeight="1" spans="1:2">
      <c r="A25" s="294" t="s">
        <v>76</v>
      </c>
      <c r="B25" s="292"/>
    </row>
    <row r="26" ht="21" customHeight="1" spans="1:2">
      <c r="A26" s="294" t="s">
        <v>77</v>
      </c>
      <c r="B26" s="292"/>
    </row>
    <row r="27" ht="21" customHeight="1" spans="1:2">
      <c r="A27" s="213" t="s">
        <v>78</v>
      </c>
      <c r="B27" s="300">
        <f>B5+B20</f>
        <v>27920</v>
      </c>
    </row>
    <row r="28" ht="21" customHeight="1" spans="1:2">
      <c r="A28"/>
      <c r="B28"/>
    </row>
    <row r="29" ht="21" customHeight="1" spans="1:2">
      <c r="A29"/>
      <c r="B29"/>
    </row>
    <row r="30" ht="21" customHeight="1" spans="1:2">
      <c r="A30"/>
      <c r="B30"/>
    </row>
    <row r="31" ht="21" customHeight="1" spans="1:2">
      <c r="A31"/>
      <c r="B31"/>
    </row>
    <row r="32" ht="21" customHeight="1" spans="1:2">
      <c r="A32"/>
      <c r="B32"/>
    </row>
    <row r="33" ht="21" customHeight="1" spans="1:2">
      <c r="A33"/>
      <c r="B33"/>
    </row>
  </sheetData>
  <mergeCells count="1">
    <mergeCell ref="A2:B2"/>
  </mergeCells>
  <printOptions horizontalCentered="1"/>
  <pageMargins left="0.984251968503937" right="0.748031496062992" top="0.78740157480315" bottom="0.78740157480315" header="0.511811023622047" footer="0.511811023622047"/>
  <pageSetup paperSize="9" firstPageNumber="4294963191"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X47"/>
  <sheetViews>
    <sheetView topLeftCell="A21" workbookViewId="0">
      <selection activeCell="Y34" sqref="Y34"/>
    </sheetView>
  </sheetViews>
  <sheetFormatPr defaultColWidth="7" defaultRowHeight="15"/>
  <cols>
    <col min="1" max="1" width="35.125" style="35" customWidth="1"/>
    <col min="2" max="2" width="29.625" style="36" customWidth="1"/>
    <col min="3" max="3" width="10.375" style="32" hidden="1" customWidth="1"/>
    <col min="4" max="4" width="9.625" style="37" hidden="1" customWidth="1"/>
    <col min="5" max="5" width="8.125" style="37" hidden="1" customWidth="1"/>
    <col min="6" max="6" width="9.625" style="38" hidden="1" customWidth="1"/>
    <col min="7" max="7" width="17.5" style="38" hidden="1" customWidth="1"/>
    <col min="8" max="8" width="12.5" style="39" hidden="1" customWidth="1"/>
    <col min="9" max="9" width="7" style="40" hidden="1" customWidth="1"/>
    <col min="10" max="11" width="7" style="37" hidden="1" customWidth="1"/>
    <col min="12" max="12" width="13.875" style="37" hidden="1" customWidth="1"/>
    <col min="13" max="13" width="7.875" style="37" hidden="1" customWidth="1"/>
    <col min="14" max="14" width="9.5" style="37" hidden="1" customWidth="1"/>
    <col min="15" max="15" width="6.875" style="37" hidden="1" customWidth="1"/>
    <col min="16" max="16" width="9" style="37" hidden="1" customWidth="1"/>
    <col min="17" max="17" width="5.875" style="37" hidden="1" customWidth="1"/>
    <col min="18" max="18" width="5.25" style="37" hidden="1" customWidth="1"/>
    <col min="19" max="19" width="6.5" style="37" hidden="1" customWidth="1"/>
    <col min="20" max="21" width="7" style="37" hidden="1" customWidth="1"/>
    <col min="22" max="22" width="10.625" style="37" hidden="1" customWidth="1"/>
    <col min="23" max="23" width="10.5" style="37" hidden="1" customWidth="1"/>
    <col min="24" max="24" width="7" style="37" hidden="1" customWidth="1"/>
    <col min="25" max="16384" width="7" style="37"/>
  </cols>
  <sheetData>
    <row r="1" ht="29.25" customHeight="1" spans="1:1">
      <c r="A1" s="41" t="s">
        <v>79</v>
      </c>
    </row>
    <row r="2" ht="28.5" customHeight="1" spans="1:8">
      <c r="A2" s="42" t="s">
        <v>5</v>
      </c>
      <c r="B2" s="44"/>
      <c r="F2" s="37"/>
      <c r="G2" s="37"/>
      <c r="H2" s="37"/>
    </row>
    <row r="3" s="32" customFormat="1" ht="21.75" customHeight="1" spans="1:12">
      <c r="A3" s="35"/>
      <c r="B3" s="158" t="s">
        <v>80</v>
      </c>
      <c r="D3" s="32">
        <v>12.11</v>
      </c>
      <c r="F3" s="32">
        <v>12.22</v>
      </c>
      <c r="I3" s="36"/>
      <c r="L3" s="32">
        <v>1.2</v>
      </c>
    </row>
    <row r="4" s="32" customFormat="1" ht="31.5" customHeight="1" spans="1:14">
      <c r="A4" s="121" t="s">
        <v>81</v>
      </c>
      <c r="B4" s="139" t="s">
        <v>55</v>
      </c>
      <c r="F4" s="48" t="s">
        <v>82</v>
      </c>
      <c r="G4" s="48" t="s">
        <v>83</v>
      </c>
      <c r="H4" s="48" t="s">
        <v>84</v>
      </c>
      <c r="I4" s="36"/>
      <c r="L4" s="48" t="s">
        <v>82</v>
      </c>
      <c r="M4" s="63" t="s">
        <v>83</v>
      </c>
      <c r="N4" s="48" t="s">
        <v>84</v>
      </c>
    </row>
    <row r="5" s="35" customFormat="1" ht="21.95" customHeight="1" spans="1:24">
      <c r="A5" s="275" t="s">
        <v>85</v>
      </c>
      <c r="B5" s="276">
        <v>5412</v>
      </c>
      <c r="C5" s="35">
        <v>105429</v>
      </c>
      <c r="D5" s="35">
        <v>595734.14</v>
      </c>
      <c r="E5" s="35">
        <f>104401+13602</f>
        <v>118003</v>
      </c>
      <c r="F5" s="160" t="s">
        <v>86</v>
      </c>
      <c r="G5" s="160" t="s">
        <v>87</v>
      </c>
      <c r="H5" s="160">
        <v>596221.15</v>
      </c>
      <c r="I5" s="35" t="e">
        <f t="shared" ref="I5:I31" si="0">F5-A5</f>
        <v>#VALUE!</v>
      </c>
      <c r="J5" s="35">
        <f t="shared" ref="J5:J31" si="1">H5-B5</f>
        <v>590809.15</v>
      </c>
      <c r="K5" s="35">
        <v>75943</v>
      </c>
      <c r="L5" s="160" t="s">
        <v>86</v>
      </c>
      <c r="M5" s="160" t="s">
        <v>87</v>
      </c>
      <c r="N5" s="160">
        <v>643048.95</v>
      </c>
      <c r="O5" s="35" t="e">
        <f t="shared" ref="O5:O31" si="2">L5-A5</f>
        <v>#VALUE!</v>
      </c>
      <c r="P5" s="35">
        <f t="shared" ref="P5:P31" si="3">N5-B5</f>
        <v>637636.95</v>
      </c>
      <c r="R5" s="35">
        <v>717759</v>
      </c>
      <c r="T5" s="163" t="s">
        <v>86</v>
      </c>
      <c r="U5" s="163" t="s">
        <v>87</v>
      </c>
      <c r="V5" s="163">
        <v>659380.53</v>
      </c>
      <c r="W5" s="35">
        <f t="shared" ref="W5:W34" si="4">B5-V5</f>
        <v>-653968.53</v>
      </c>
      <c r="X5" s="35" t="e">
        <f t="shared" ref="X5:X34" si="5">T5-A5</f>
        <v>#VALUE!</v>
      </c>
    </row>
    <row r="6" s="35" customFormat="1" ht="21.95" customHeight="1" spans="1:22">
      <c r="A6" s="277" t="s">
        <v>88</v>
      </c>
      <c r="B6" s="278"/>
      <c r="F6" s="160"/>
      <c r="G6" s="160"/>
      <c r="H6" s="160"/>
      <c r="L6" s="160"/>
      <c r="M6" s="160"/>
      <c r="N6" s="160"/>
      <c r="T6" s="163"/>
      <c r="U6" s="163"/>
      <c r="V6" s="163"/>
    </row>
    <row r="7" s="35" customFormat="1" ht="21.95" customHeight="1" spans="1:22">
      <c r="A7" s="277" t="s">
        <v>89</v>
      </c>
      <c r="B7" s="278">
        <v>2074</v>
      </c>
      <c r="F7" s="160"/>
      <c r="G7" s="160"/>
      <c r="H7" s="160"/>
      <c r="L7" s="160"/>
      <c r="M7" s="160"/>
      <c r="N7" s="160"/>
      <c r="T7" s="163"/>
      <c r="U7" s="163"/>
      <c r="V7" s="163"/>
    </row>
    <row r="8" s="35" customFormat="1" ht="21.95" customHeight="1" spans="1:22">
      <c r="A8" s="277" t="s">
        <v>90</v>
      </c>
      <c r="B8" s="278">
        <v>8614</v>
      </c>
      <c r="F8" s="160"/>
      <c r="G8" s="160"/>
      <c r="H8" s="160"/>
      <c r="L8" s="160"/>
      <c r="M8" s="160"/>
      <c r="N8" s="160"/>
      <c r="T8" s="163"/>
      <c r="U8" s="163"/>
      <c r="V8" s="163"/>
    </row>
    <row r="9" s="35" customFormat="1" ht="21.95" customHeight="1" spans="1:22">
      <c r="A9" s="277" t="s">
        <v>91</v>
      </c>
      <c r="B9" s="278">
        <v>70</v>
      </c>
      <c r="F9" s="160"/>
      <c r="G9" s="160"/>
      <c r="H9" s="160"/>
      <c r="L9" s="160"/>
      <c r="M9" s="160"/>
      <c r="N9" s="160"/>
      <c r="T9" s="163"/>
      <c r="U9" s="163"/>
      <c r="V9" s="163"/>
    </row>
    <row r="10" s="35" customFormat="1" ht="21.95" customHeight="1" spans="1:22">
      <c r="A10" s="277" t="s">
        <v>92</v>
      </c>
      <c r="B10" s="278">
        <v>290</v>
      </c>
      <c r="F10" s="160"/>
      <c r="G10" s="160"/>
      <c r="H10" s="160"/>
      <c r="L10" s="160"/>
      <c r="M10" s="160"/>
      <c r="N10" s="160"/>
      <c r="T10" s="163"/>
      <c r="U10" s="163"/>
      <c r="V10" s="163"/>
    </row>
    <row r="11" s="35" customFormat="1" ht="21.95" customHeight="1" spans="1:22">
      <c r="A11" s="277" t="s">
        <v>93</v>
      </c>
      <c r="B11" s="278">
        <v>12158</v>
      </c>
      <c r="F11" s="160"/>
      <c r="G11" s="160"/>
      <c r="H11" s="160"/>
      <c r="L11" s="160"/>
      <c r="M11" s="160"/>
      <c r="N11" s="160"/>
      <c r="T11" s="163"/>
      <c r="U11" s="163"/>
      <c r="V11" s="163"/>
    </row>
    <row r="12" s="35" customFormat="1" ht="21.95" customHeight="1" spans="1:22">
      <c r="A12" s="277" t="s">
        <v>94</v>
      </c>
      <c r="B12" s="278">
        <v>3385</v>
      </c>
      <c r="F12" s="160"/>
      <c r="G12" s="160"/>
      <c r="H12" s="160"/>
      <c r="L12" s="160"/>
      <c r="M12" s="160"/>
      <c r="N12" s="160"/>
      <c r="T12" s="163"/>
      <c r="U12" s="163"/>
      <c r="V12" s="163"/>
    </row>
    <row r="13" s="145" customFormat="1" ht="21.95" customHeight="1" spans="1:24">
      <c r="A13" s="277" t="s">
        <v>95</v>
      </c>
      <c r="B13" s="278">
        <v>857</v>
      </c>
      <c r="D13" s="145">
        <v>7616.62</v>
      </c>
      <c r="F13" s="57" t="s">
        <v>96</v>
      </c>
      <c r="G13" s="57" t="s">
        <v>97</v>
      </c>
      <c r="H13" s="57">
        <v>7616.62</v>
      </c>
      <c r="I13" s="145" t="e">
        <f t="shared" si="0"/>
        <v>#VALUE!</v>
      </c>
      <c r="J13" s="145">
        <f t="shared" si="1"/>
        <v>6759.62</v>
      </c>
      <c r="L13" s="57" t="s">
        <v>96</v>
      </c>
      <c r="M13" s="57" t="s">
        <v>97</v>
      </c>
      <c r="N13" s="57">
        <v>7749.58</v>
      </c>
      <c r="O13" s="145" t="e">
        <f t="shared" si="2"/>
        <v>#VALUE!</v>
      </c>
      <c r="P13" s="145">
        <f t="shared" si="3"/>
        <v>6892.58</v>
      </c>
      <c r="T13" s="71" t="s">
        <v>96</v>
      </c>
      <c r="U13" s="71" t="s">
        <v>97</v>
      </c>
      <c r="V13" s="71">
        <v>8475.47</v>
      </c>
      <c r="W13" s="145">
        <f t="shared" si="4"/>
        <v>-7618.47</v>
      </c>
      <c r="X13" s="145" t="e">
        <f t="shared" si="5"/>
        <v>#VALUE!</v>
      </c>
    </row>
    <row r="14" s="148" customFormat="1" ht="21.95" customHeight="1" spans="1:24">
      <c r="A14" s="277" t="s">
        <v>98</v>
      </c>
      <c r="B14" s="278">
        <v>1582</v>
      </c>
      <c r="D14" s="148">
        <v>3922.87</v>
      </c>
      <c r="F14" s="59" t="s">
        <v>99</v>
      </c>
      <c r="G14" s="59" t="s">
        <v>100</v>
      </c>
      <c r="H14" s="59">
        <v>3922.87</v>
      </c>
      <c r="I14" s="148" t="e">
        <f t="shared" si="0"/>
        <v>#VALUE!</v>
      </c>
      <c r="J14" s="148">
        <f t="shared" si="1"/>
        <v>2340.87</v>
      </c>
      <c r="K14" s="148">
        <v>750</v>
      </c>
      <c r="L14" s="59" t="s">
        <v>99</v>
      </c>
      <c r="M14" s="59" t="s">
        <v>100</v>
      </c>
      <c r="N14" s="59">
        <v>4041.81</v>
      </c>
      <c r="O14" s="148" t="e">
        <f t="shared" si="2"/>
        <v>#VALUE!</v>
      </c>
      <c r="P14" s="148">
        <f t="shared" si="3"/>
        <v>2459.81</v>
      </c>
      <c r="T14" s="73" t="s">
        <v>99</v>
      </c>
      <c r="U14" s="73" t="s">
        <v>100</v>
      </c>
      <c r="V14" s="73">
        <v>4680.94</v>
      </c>
      <c r="W14" s="148">
        <f t="shared" si="4"/>
        <v>-3098.94</v>
      </c>
      <c r="X14" s="148" t="e">
        <f t="shared" si="5"/>
        <v>#VALUE!</v>
      </c>
    </row>
    <row r="15" s="148" customFormat="1" ht="21.95" customHeight="1" spans="1:22">
      <c r="A15" s="277" t="s">
        <v>101</v>
      </c>
      <c r="B15" s="278">
        <v>8511</v>
      </c>
      <c r="F15" s="59"/>
      <c r="G15" s="59"/>
      <c r="H15" s="59"/>
      <c r="L15" s="59"/>
      <c r="M15" s="59"/>
      <c r="N15" s="59"/>
      <c r="T15" s="73"/>
      <c r="U15" s="73"/>
      <c r="V15" s="73"/>
    </row>
    <row r="16" s="148" customFormat="1" ht="21.95" customHeight="1" spans="1:22">
      <c r="A16" s="277" t="s">
        <v>102</v>
      </c>
      <c r="B16" s="278">
        <v>590</v>
      </c>
      <c r="F16" s="59"/>
      <c r="G16" s="59"/>
      <c r="H16" s="59"/>
      <c r="L16" s="59"/>
      <c r="M16" s="59"/>
      <c r="N16" s="59"/>
      <c r="T16" s="73"/>
      <c r="U16" s="73"/>
      <c r="V16" s="73"/>
    </row>
    <row r="17" s="148" customFormat="1" ht="21.95" customHeight="1" spans="1:22">
      <c r="A17" s="277" t="s">
        <v>103</v>
      </c>
      <c r="B17" s="278">
        <v>4268</v>
      </c>
      <c r="F17" s="59"/>
      <c r="G17" s="59"/>
      <c r="H17" s="59"/>
      <c r="L17" s="59"/>
      <c r="M17" s="59"/>
      <c r="N17" s="59"/>
      <c r="T17" s="73"/>
      <c r="U17" s="73"/>
      <c r="V17" s="73"/>
    </row>
    <row r="18" s="148" customFormat="1" ht="21.95" customHeight="1" spans="1:22">
      <c r="A18" s="277" t="s">
        <v>104</v>
      </c>
      <c r="B18" s="278">
        <v>36</v>
      </c>
      <c r="F18" s="59"/>
      <c r="G18" s="59"/>
      <c r="H18" s="59"/>
      <c r="L18" s="59"/>
      <c r="M18" s="59"/>
      <c r="N18" s="59"/>
      <c r="T18" s="73"/>
      <c r="U18" s="73"/>
      <c r="V18" s="73"/>
    </row>
    <row r="19" s="148" customFormat="1" ht="21.95" customHeight="1" spans="1:22">
      <c r="A19" s="277" t="s">
        <v>105</v>
      </c>
      <c r="B19" s="278"/>
      <c r="F19" s="59"/>
      <c r="G19" s="59"/>
      <c r="H19" s="59"/>
      <c r="L19" s="59"/>
      <c r="M19" s="59"/>
      <c r="N19" s="59"/>
      <c r="T19" s="73"/>
      <c r="U19" s="73"/>
      <c r="V19" s="73"/>
    </row>
    <row r="20" s="148" customFormat="1" ht="21.95" customHeight="1" spans="1:22">
      <c r="A20" s="277" t="s">
        <v>106</v>
      </c>
      <c r="B20" s="278"/>
      <c r="F20" s="59"/>
      <c r="G20" s="59"/>
      <c r="H20" s="59"/>
      <c r="L20" s="59"/>
      <c r="M20" s="59"/>
      <c r="N20" s="59"/>
      <c r="T20" s="73"/>
      <c r="U20" s="73"/>
      <c r="V20" s="73"/>
    </row>
    <row r="21" s="148" customFormat="1" ht="21.95" customHeight="1" spans="1:22">
      <c r="A21" s="277" t="s">
        <v>107</v>
      </c>
      <c r="B21" s="278">
        <v>242</v>
      </c>
      <c r="F21" s="59"/>
      <c r="G21" s="59"/>
      <c r="H21" s="59"/>
      <c r="L21" s="59"/>
      <c r="M21" s="59"/>
      <c r="N21" s="59"/>
      <c r="T21" s="73"/>
      <c r="U21" s="73"/>
      <c r="V21" s="73"/>
    </row>
    <row r="22" s="148" customFormat="1" ht="21.95" customHeight="1" spans="1:22">
      <c r="A22" s="277" t="s">
        <v>108</v>
      </c>
      <c r="B22" s="278">
        <v>517</v>
      </c>
      <c r="F22" s="59"/>
      <c r="G22" s="59"/>
      <c r="H22" s="59"/>
      <c r="L22" s="59"/>
      <c r="M22" s="59"/>
      <c r="N22" s="59"/>
      <c r="T22" s="73"/>
      <c r="U22" s="73"/>
      <c r="V22" s="73"/>
    </row>
    <row r="23" s="148" customFormat="1" ht="21.95" customHeight="1" spans="1:22">
      <c r="A23" s="277" t="s">
        <v>109</v>
      </c>
      <c r="B23" s="278"/>
      <c r="F23" s="59"/>
      <c r="G23" s="59"/>
      <c r="H23" s="59"/>
      <c r="L23" s="59"/>
      <c r="M23" s="59"/>
      <c r="N23" s="59"/>
      <c r="T23" s="73"/>
      <c r="U23" s="73"/>
      <c r="V23" s="73"/>
    </row>
    <row r="24" s="148" customFormat="1" ht="21.95" customHeight="1" spans="1:22">
      <c r="A24" s="277" t="s">
        <v>110</v>
      </c>
      <c r="B24" s="278">
        <v>568</v>
      </c>
      <c r="F24" s="59"/>
      <c r="G24" s="59"/>
      <c r="H24" s="59"/>
      <c r="L24" s="59"/>
      <c r="M24" s="59"/>
      <c r="N24" s="59"/>
      <c r="T24" s="73"/>
      <c r="U24" s="73"/>
      <c r="V24" s="73"/>
    </row>
    <row r="25" s="148" customFormat="1" ht="21.95" customHeight="1" spans="1:22">
      <c r="A25" s="277" t="s">
        <v>111</v>
      </c>
      <c r="B25" s="278">
        <v>400</v>
      </c>
      <c r="F25" s="59"/>
      <c r="G25" s="59"/>
      <c r="H25" s="59"/>
      <c r="L25" s="59"/>
      <c r="M25" s="59"/>
      <c r="N25" s="59"/>
      <c r="T25" s="73"/>
      <c r="U25" s="73"/>
      <c r="V25" s="73"/>
    </row>
    <row r="26" s="148" customFormat="1" ht="21.95" customHeight="1" spans="1:22">
      <c r="A26" s="279" t="s">
        <v>112</v>
      </c>
      <c r="B26" s="278">
        <v>1218</v>
      </c>
      <c r="F26" s="59"/>
      <c r="G26" s="59"/>
      <c r="H26" s="59"/>
      <c r="L26" s="59"/>
      <c r="M26" s="59"/>
      <c r="N26" s="59"/>
      <c r="T26" s="73"/>
      <c r="U26" s="73"/>
      <c r="V26" s="73"/>
    </row>
    <row r="27" s="148" customFormat="1" ht="21.95" customHeight="1" spans="1:22">
      <c r="A27" s="279" t="s">
        <v>113</v>
      </c>
      <c r="B27" s="278">
        <v>768</v>
      </c>
      <c r="F27" s="59"/>
      <c r="G27" s="59"/>
      <c r="H27" s="59"/>
      <c r="L27" s="59"/>
      <c r="M27" s="59"/>
      <c r="N27" s="59"/>
      <c r="T27" s="73"/>
      <c r="U27" s="73"/>
      <c r="V27" s="73"/>
    </row>
    <row r="28" s="148" customFormat="1" ht="21.95" customHeight="1" spans="1:22">
      <c r="A28" s="279" t="s">
        <v>114</v>
      </c>
      <c r="B28" s="278"/>
      <c r="F28" s="59"/>
      <c r="G28" s="59"/>
      <c r="H28" s="59"/>
      <c r="L28" s="59"/>
      <c r="M28" s="59"/>
      <c r="N28" s="59"/>
      <c r="T28" s="73"/>
      <c r="U28" s="73"/>
      <c r="V28" s="73"/>
    </row>
    <row r="29" s="148" customFormat="1" ht="21.95" customHeight="1" spans="1:22">
      <c r="A29" s="279" t="s">
        <v>78</v>
      </c>
      <c r="B29" s="278">
        <v>51560</v>
      </c>
      <c r="F29" s="59"/>
      <c r="G29" s="59"/>
      <c r="H29" s="59"/>
      <c r="L29" s="59"/>
      <c r="M29" s="59"/>
      <c r="N29" s="59"/>
      <c r="T29" s="73"/>
      <c r="U29" s="73"/>
      <c r="V29" s="73"/>
    </row>
    <row r="30" s="148" customFormat="1" ht="21.95" customHeight="1" spans="1:22">
      <c r="A30"/>
      <c r="B30"/>
      <c r="F30" s="59"/>
      <c r="G30" s="59"/>
      <c r="H30" s="59"/>
      <c r="L30" s="59"/>
      <c r="M30" s="59"/>
      <c r="N30" s="59"/>
      <c r="T30" s="73"/>
      <c r="U30" s="73"/>
      <c r="V30" s="73"/>
    </row>
    <row r="31" s="32" customFormat="1" ht="21.95" customHeight="1" spans="1:24">
      <c r="A31"/>
      <c r="B31"/>
      <c r="C31" s="51">
        <v>105429</v>
      </c>
      <c r="D31" s="52">
        <v>595734.14</v>
      </c>
      <c r="E31" s="32">
        <f>104401+13602</f>
        <v>118003</v>
      </c>
      <c r="F31" s="53" t="s">
        <v>86</v>
      </c>
      <c r="G31" s="53" t="s">
        <v>87</v>
      </c>
      <c r="H31" s="64">
        <v>596221.15</v>
      </c>
      <c r="I31" s="36">
        <f t="shared" si="0"/>
        <v>201</v>
      </c>
      <c r="J31" s="51">
        <f t="shared" si="1"/>
        <v>596221.15</v>
      </c>
      <c r="K31" s="51">
        <v>75943</v>
      </c>
      <c r="L31" s="53" t="s">
        <v>86</v>
      </c>
      <c r="M31" s="53" t="s">
        <v>87</v>
      </c>
      <c r="N31" s="64">
        <v>643048.95</v>
      </c>
      <c r="O31" s="36">
        <f t="shared" si="2"/>
        <v>201</v>
      </c>
      <c r="P31" s="51">
        <f t="shared" si="3"/>
        <v>643048.95</v>
      </c>
      <c r="R31" s="32">
        <v>717759</v>
      </c>
      <c r="T31" s="69" t="s">
        <v>86</v>
      </c>
      <c r="U31" s="69" t="s">
        <v>87</v>
      </c>
      <c r="V31" s="70">
        <v>659380.53</v>
      </c>
      <c r="W31" s="32">
        <f t="shared" si="4"/>
        <v>-659380.53</v>
      </c>
      <c r="X31" s="32">
        <f t="shared" si="5"/>
        <v>201</v>
      </c>
    </row>
    <row r="32" ht="19.5" customHeight="1" spans="16:24">
      <c r="P32" s="75"/>
      <c r="T32" s="133" t="s">
        <v>115</v>
      </c>
      <c r="U32" s="133" t="s">
        <v>116</v>
      </c>
      <c r="V32" s="134">
        <v>19998</v>
      </c>
      <c r="W32" s="37">
        <f t="shared" si="4"/>
        <v>-19998</v>
      </c>
      <c r="X32" s="37">
        <f t="shared" si="5"/>
        <v>232</v>
      </c>
    </row>
    <row r="33" ht="19.5" customHeight="1" spans="16:24">
      <c r="P33" s="75"/>
      <c r="T33" s="133" t="s">
        <v>117</v>
      </c>
      <c r="U33" s="133" t="s">
        <v>118</v>
      </c>
      <c r="V33" s="134">
        <v>19998</v>
      </c>
      <c r="W33" s="37">
        <f t="shared" si="4"/>
        <v>-19998</v>
      </c>
      <c r="X33" s="37">
        <f t="shared" si="5"/>
        <v>23203</v>
      </c>
    </row>
    <row r="34" ht="19.5" customHeight="1" spans="16:24">
      <c r="P34" s="75"/>
      <c r="T34" s="133" t="s">
        <v>119</v>
      </c>
      <c r="U34" s="133" t="s">
        <v>120</v>
      </c>
      <c r="V34" s="134">
        <v>19998</v>
      </c>
      <c r="W34" s="37">
        <f t="shared" si="4"/>
        <v>-19998</v>
      </c>
      <c r="X34" s="37">
        <f t="shared" si="5"/>
        <v>2320301</v>
      </c>
    </row>
    <row r="35" ht="19.5" customHeight="1" spans="16:16">
      <c r="P35" s="75"/>
    </row>
    <row r="36" ht="19.5" customHeight="1" spans="16:16">
      <c r="P36" s="75"/>
    </row>
    <row r="37" ht="19.5" customHeight="1" spans="16:16">
      <c r="P37" s="75"/>
    </row>
    <row r="38" ht="19.5" customHeight="1" spans="16:16">
      <c r="P38" s="75"/>
    </row>
    <row r="39" ht="19.5" customHeight="1" spans="16:16">
      <c r="P39" s="75"/>
    </row>
    <row r="40" ht="19.5" customHeight="1" spans="16:16">
      <c r="P40" s="75"/>
    </row>
    <row r="41" ht="19.5" customHeight="1" spans="16:16">
      <c r="P41" s="75"/>
    </row>
    <row r="42" ht="19.5" customHeight="1" spans="16:16">
      <c r="P42" s="75"/>
    </row>
    <row r="43" ht="19.5" customHeight="1" spans="16:16">
      <c r="P43" s="75"/>
    </row>
    <row r="44" ht="19.5" customHeight="1" spans="16:16">
      <c r="P44" s="75"/>
    </row>
    <row r="45" ht="19.5" customHeight="1" spans="16:16">
      <c r="P45" s="75"/>
    </row>
    <row r="46" ht="19.5" customHeight="1" spans="16:16">
      <c r="P46" s="75"/>
    </row>
    <row r="47" ht="19.5" customHeight="1" spans="16:16">
      <c r="P47" s="75"/>
    </row>
  </sheetData>
  <mergeCells count="1">
    <mergeCell ref="A2:B2"/>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0000"/>
  </sheetPr>
  <dimension ref="A1:H636"/>
  <sheetViews>
    <sheetView workbookViewId="0">
      <selection activeCell="K39" sqref="K39"/>
    </sheetView>
  </sheetViews>
  <sheetFormatPr defaultColWidth="7" defaultRowHeight="15" outlineLevelCol="7"/>
  <cols>
    <col min="1" max="1" width="14.875" style="35" customWidth="1"/>
    <col min="2" max="2" width="45.375" style="32" customWidth="1"/>
    <col min="3" max="3" width="20.125" style="37" customWidth="1"/>
    <col min="4" max="4" width="10.25" style="37" hidden="1" customWidth="1"/>
    <col min="5" max="5" width="9.625" style="38" hidden="1" customWidth="1"/>
    <col min="6" max="6" width="10.25" style="38" hidden="1" customWidth="1"/>
    <col min="7" max="7" width="12.5" style="39" customWidth="1"/>
    <col min="8" max="8" width="7" style="40" customWidth="1"/>
    <col min="9" max="10" width="7" style="37" customWidth="1"/>
    <col min="11" max="11" width="13.875" style="37" customWidth="1"/>
    <col min="12" max="12" width="7.875" style="37" customWidth="1"/>
    <col min="13" max="13" width="9.5" style="37" customWidth="1"/>
    <col min="14" max="14" width="6.875" style="37" customWidth="1"/>
    <col min="15" max="15" width="9" style="37" customWidth="1"/>
    <col min="16" max="16" width="5.875" style="37" customWidth="1"/>
    <col min="17" max="17" width="5.25" style="37" customWidth="1"/>
    <col min="18" max="18" width="6.5" style="37" customWidth="1"/>
    <col min="19" max="20" width="7" style="37" customWidth="1"/>
    <col min="21" max="21" width="10.625" style="37" customWidth="1"/>
    <col min="22" max="22" width="10.5" style="37" customWidth="1"/>
    <col min="23" max="23" width="7" style="37" customWidth="1"/>
    <col min="24" max="16384" width="7" style="37"/>
  </cols>
  <sheetData>
    <row r="1" ht="29.25" customHeight="1" spans="1:1">
      <c r="A1" s="41" t="s">
        <v>121</v>
      </c>
    </row>
    <row r="2" ht="28.5" customHeight="1" spans="1:7">
      <c r="A2" s="42" t="s">
        <v>7</v>
      </c>
      <c r="B2" s="42"/>
      <c r="C2" s="42"/>
      <c r="E2" s="37"/>
      <c r="F2" s="37"/>
      <c r="G2" s="37"/>
    </row>
    <row r="3" s="32" customFormat="1" ht="21.75" customHeight="1" spans="1:8">
      <c r="A3" s="35"/>
      <c r="C3" s="251" t="s">
        <v>122</v>
      </c>
      <c r="H3" s="36"/>
    </row>
    <row r="4" s="249" customFormat="1" ht="28" customHeight="1" spans="1:6">
      <c r="A4" s="252" t="s">
        <v>123</v>
      </c>
      <c r="B4" s="252" t="s">
        <v>124</v>
      </c>
      <c r="C4" s="252" t="s">
        <v>125</v>
      </c>
      <c r="D4" s="253" t="s">
        <v>126</v>
      </c>
      <c r="E4" s="254" t="s">
        <v>127</v>
      </c>
      <c r="F4" s="254" t="s">
        <v>128</v>
      </c>
    </row>
    <row r="5" s="249" customFormat="1" ht="28" customHeight="1" spans="1:6">
      <c r="A5" s="255" t="s">
        <v>86</v>
      </c>
      <c r="B5" s="256" t="s">
        <v>129</v>
      </c>
      <c r="C5" s="257">
        <v>5412</v>
      </c>
      <c r="D5" s="258">
        <f t="shared" ref="C5:F5" si="0">SUM(D6:D176)</f>
        <v>37211</v>
      </c>
      <c r="E5" s="259">
        <f t="shared" si="0"/>
        <v>12461</v>
      </c>
      <c r="F5" s="259">
        <f t="shared" si="0"/>
        <v>2159</v>
      </c>
    </row>
    <row r="6" customFormat="1" ht="20" hidden="1" customHeight="1" spans="1:6">
      <c r="A6" s="260" t="s">
        <v>96</v>
      </c>
      <c r="B6" s="261" t="s">
        <v>130</v>
      </c>
      <c r="C6" s="262"/>
      <c r="D6" s="263">
        <v>2234</v>
      </c>
      <c r="E6" s="264"/>
      <c r="F6" s="264"/>
    </row>
    <row r="7" customFormat="1" ht="20" hidden="1" customHeight="1" spans="1:6">
      <c r="A7" s="260" t="s">
        <v>99</v>
      </c>
      <c r="B7" s="261" t="s">
        <v>131</v>
      </c>
      <c r="C7" s="262"/>
      <c r="D7" s="263">
        <v>43</v>
      </c>
      <c r="E7" s="264"/>
      <c r="F7" s="264"/>
    </row>
    <row r="8" customFormat="1" ht="20" hidden="1" customHeight="1" spans="1:6">
      <c r="A8" s="260" t="s">
        <v>132</v>
      </c>
      <c r="B8" s="261" t="s">
        <v>133</v>
      </c>
      <c r="C8" s="262"/>
      <c r="D8" s="263">
        <v>159</v>
      </c>
      <c r="E8" s="264"/>
      <c r="F8" s="264"/>
    </row>
    <row r="9" customFormat="1" ht="20" hidden="1" customHeight="1" spans="1:6">
      <c r="A9" s="260" t="s">
        <v>134</v>
      </c>
      <c r="B9" s="261" t="s">
        <v>135</v>
      </c>
      <c r="C9" s="262"/>
      <c r="D9" s="263">
        <v>45</v>
      </c>
      <c r="E9" s="264"/>
      <c r="F9" s="264"/>
    </row>
    <row r="10" customFormat="1" ht="20" hidden="1" customHeight="1" spans="1:6">
      <c r="A10" s="260" t="s">
        <v>136</v>
      </c>
      <c r="B10" s="261" t="s">
        <v>137</v>
      </c>
      <c r="C10" s="262"/>
      <c r="D10" s="263">
        <v>329</v>
      </c>
      <c r="E10" s="264"/>
      <c r="F10" s="264"/>
    </row>
    <row r="11" customFormat="1" ht="20" hidden="1" customHeight="1" spans="1:6">
      <c r="A11" s="260" t="s">
        <v>138</v>
      </c>
      <c r="B11" s="261" t="s">
        <v>139</v>
      </c>
      <c r="C11" s="262"/>
      <c r="D11" s="263">
        <v>178</v>
      </c>
      <c r="E11" s="264"/>
      <c r="F11" s="264"/>
    </row>
    <row r="12" customFormat="1" ht="20" hidden="1" customHeight="1" spans="1:6">
      <c r="A12" s="260" t="s">
        <v>140</v>
      </c>
      <c r="B12" s="261" t="s">
        <v>141</v>
      </c>
      <c r="C12" s="262"/>
      <c r="D12" s="263">
        <v>69</v>
      </c>
      <c r="E12" s="264"/>
      <c r="F12" s="264"/>
    </row>
    <row r="13" customFormat="1" ht="20" hidden="1" customHeight="1" spans="1:6">
      <c r="A13" s="260" t="s">
        <v>142</v>
      </c>
      <c r="B13" s="261" t="s">
        <v>143</v>
      </c>
      <c r="C13" s="262"/>
      <c r="D13" s="263">
        <v>10</v>
      </c>
      <c r="E13" s="264"/>
      <c r="F13" s="264"/>
    </row>
    <row r="14" customFormat="1" ht="20" hidden="1" customHeight="1" spans="1:6">
      <c r="A14" s="260" t="s">
        <v>144</v>
      </c>
      <c r="B14" s="261" t="s">
        <v>145</v>
      </c>
      <c r="C14" s="262"/>
      <c r="D14" s="263">
        <v>178</v>
      </c>
      <c r="E14" s="264"/>
      <c r="F14" s="264"/>
    </row>
    <row r="15" customFormat="1" ht="20" hidden="1" customHeight="1" spans="1:6">
      <c r="A15" s="260" t="s">
        <v>146</v>
      </c>
      <c r="B15" s="261" t="s">
        <v>147</v>
      </c>
      <c r="C15" s="262"/>
      <c r="D15" s="263">
        <v>50</v>
      </c>
      <c r="E15" s="264"/>
      <c r="F15" s="264"/>
    </row>
    <row r="16" customFormat="1" ht="20" hidden="1" customHeight="1" spans="1:6">
      <c r="A16" s="260" t="s">
        <v>148</v>
      </c>
      <c r="B16" s="261" t="s">
        <v>149</v>
      </c>
      <c r="C16" s="262"/>
      <c r="D16" s="263">
        <v>1</v>
      </c>
      <c r="E16" s="264">
        <v>108</v>
      </c>
      <c r="F16" s="264">
        <v>6</v>
      </c>
    </row>
    <row r="17" customFormat="1" ht="20" hidden="1" customHeight="1" spans="1:6">
      <c r="A17" s="260" t="s">
        <v>150</v>
      </c>
      <c r="B17" s="261" t="s">
        <v>131</v>
      </c>
      <c r="C17" s="262"/>
      <c r="D17" s="263">
        <v>4</v>
      </c>
      <c r="E17" s="264"/>
      <c r="F17" s="264"/>
    </row>
    <row r="18" customFormat="1" ht="20" hidden="1" customHeight="1" spans="1:6">
      <c r="A18" s="260" t="s">
        <v>151</v>
      </c>
      <c r="B18" s="261" t="s">
        <v>133</v>
      </c>
      <c r="C18" s="262"/>
      <c r="D18" s="263"/>
      <c r="E18" s="264"/>
      <c r="F18" s="264">
        <v>25</v>
      </c>
    </row>
    <row r="19" customFormat="1" ht="20" hidden="1" customHeight="1" spans="1:6">
      <c r="A19" s="260" t="s">
        <v>152</v>
      </c>
      <c r="B19" s="261" t="s">
        <v>135</v>
      </c>
      <c r="C19" s="262"/>
      <c r="D19" s="263">
        <v>441</v>
      </c>
      <c r="E19" s="264"/>
      <c r="F19" s="264"/>
    </row>
    <row r="20" customFormat="1" ht="20" hidden="1" customHeight="1" spans="1:6">
      <c r="A20" s="260" t="s">
        <v>153</v>
      </c>
      <c r="B20" s="261" t="s">
        <v>154</v>
      </c>
      <c r="C20" s="262"/>
      <c r="D20" s="263">
        <v>64</v>
      </c>
      <c r="E20" s="264"/>
      <c r="F20" s="264"/>
    </row>
    <row r="21" customFormat="1" ht="20" hidden="1" customHeight="1" spans="1:6">
      <c r="A21" s="260" t="s">
        <v>155</v>
      </c>
      <c r="B21" s="261" t="s">
        <v>156</v>
      </c>
      <c r="C21" s="262"/>
      <c r="D21" s="263">
        <v>106</v>
      </c>
      <c r="E21" s="264"/>
      <c r="F21" s="264"/>
    </row>
    <row r="22" customFormat="1" ht="20" hidden="1" customHeight="1" spans="1:6">
      <c r="A22" s="260" t="s">
        <v>157</v>
      </c>
      <c r="B22" s="261" t="s">
        <v>145</v>
      </c>
      <c r="C22" s="262"/>
      <c r="D22" s="263">
        <v>1</v>
      </c>
      <c r="E22" s="264"/>
      <c r="F22" s="264"/>
    </row>
    <row r="23" customFormat="1" ht="20" hidden="1" customHeight="1" spans="1:6">
      <c r="A23" s="260" t="s">
        <v>158</v>
      </c>
      <c r="B23" s="261" t="s">
        <v>159</v>
      </c>
      <c r="C23" s="262"/>
      <c r="D23" s="263">
        <v>59</v>
      </c>
      <c r="E23" s="264"/>
      <c r="F23" s="264"/>
    </row>
    <row r="24" s="249" customFormat="1" ht="28" customHeight="1" spans="1:6">
      <c r="A24" s="255" t="s">
        <v>160</v>
      </c>
      <c r="B24" s="256" t="s">
        <v>161</v>
      </c>
      <c r="C24" s="257">
        <v>2774</v>
      </c>
      <c r="D24" s="263">
        <v>15</v>
      </c>
      <c r="E24" s="264"/>
      <c r="F24" s="264"/>
    </row>
    <row r="25" customFormat="1" ht="20" hidden="1" customHeight="1" spans="1:6">
      <c r="A25" s="260" t="s">
        <v>162</v>
      </c>
      <c r="B25" s="261" t="s">
        <v>131</v>
      </c>
      <c r="C25" s="262">
        <f t="shared" ref="C25:C31" si="1">F25+H25+I25+J25</f>
        <v>0</v>
      </c>
      <c r="D25" s="263">
        <v>207</v>
      </c>
      <c r="E25" s="264"/>
      <c r="F25" s="264"/>
    </row>
    <row r="26" customFormat="1" ht="20" hidden="1" customHeight="1" spans="1:6">
      <c r="A26" s="260" t="s">
        <v>163</v>
      </c>
      <c r="B26" s="261" t="s">
        <v>133</v>
      </c>
      <c r="C26" s="262">
        <f t="shared" si="1"/>
        <v>0</v>
      </c>
      <c r="D26" s="263">
        <v>2</v>
      </c>
      <c r="E26" s="264"/>
      <c r="F26" s="264"/>
    </row>
    <row r="27" customFormat="1" ht="20" hidden="1" customHeight="1" spans="1:6">
      <c r="A27" s="260" t="s">
        <v>164</v>
      </c>
      <c r="B27" s="261" t="s">
        <v>135</v>
      </c>
      <c r="C27" s="262">
        <f t="shared" si="1"/>
        <v>0</v>
      </c>
      <c r="D27" s="263">
        <v>141</v>
      </c>
      <c r="E27" s="264"/>
      <c r="F27" s="264"/>
    </row>
    <row r="28" customFormat="1" ht="20" hidden="1" customHeight="1" spans="1:6">
      <c r="A28" s="260" t="s">
        <v>165</v>
      </c>
      <c r="B28" s="261" t="s">
        <v>166</v>
      </c>
      <c r="C28" s="262">
        <f t="shared" si="1"/>
        <v>0</v>
      </c>
      <c r="D28" s="263">
        <v>118</v>
      </c>
      <c r="E28" s="264"/>
      <c r="F28" s="264"/>
    </row>
    <row r="29" customFormat="1" ht="20" hidden="1" customHeight="1" spans="1:6">
      <c r="A29" s="260" t="s">
        <v>167</v>
      </c>
      <c r="B29" s="261" t="s">
        <v>168</v>
      </c>
      <c r="C29" s="262">
        <f t="shared" si="1"/>
        <v>0</v>
      </c>
      <c r="D29" s="263"/>
      <c r="E29" s="264">
        <v>4</v>
      </c>
      <c r="F29" s="264"/>
    </row>
    <row r="30" customFormat="1" ht="20" hidden="1" customHeight="1" spans="1:6">
      <c r="A30" s="260" t="s">
        <v>169</v>
      </c>
      <c r="B30" s="261" t="s">
        <v>170</v>
      </c>
      <c r="C30" s="262">
        <f t="shared" si="1"/>
        <v>0</v>
      </c>
      <c r="D30" s="263">
        <v>2</v>
      </c>
      <c r="E30" s="264"/>
      <c r="F30" s="264"/>
    </row>
    <row r="31" customFormat="1" ht="20" hidden="1" customHeight="1" spans="1:6">
      <c r="A31" s="260" t="s">
        <v>171</v>
      </c>
      <c r="B31" s="261" t="s">
        <v>172</v>
      </c>
      <c r="C31" s="262">
        <f t="shared" si="1"/>
        <v>0</v>
      </c>
      <c r="D31" s="263">
        <v>9</v>
      </c>
      <c r="E31" s="264"/>
      <c r="F31" s="264"/>
    </row>
    <row r="32" customFormat="1" ht="20" hidden="1" customHeight="1" spans="1:6">
      <c r="A32" s="260" t="s">
        <v>173</v>
      </c>
      <c r="B32" s="261" t="s">
        <v>174</v>
      </c>
      <c r="C32" s="262">
        <f>C33+C38</f>
        <v>0</v>
      </c>
      <c r="D32" s="263">
        <v>159</v>
      </c>
      <c r="E32" s="264"/>
      <c r="F32" s="264"/>
    </row>
    <row r="33" customFormat="1" ht="20" hidden="1" customHeight="1" spans="1:6">
      <c r="A33" s="260" t="s">
        <v>175</v>
      </c>
      <c r="B33" s="261" t="s">
        <v>131</v>
      </c>
      <c r="C33" s="262">
        <f>F33+H33+I33+J33</f>
        <v>0</v>
      </c>
      <c r="D33" s="263">
        <f>343+20</f>
        <v>363</v>
      </c>
      <c r="E33" s="264">
        <v>43</v>
      </c>
      <c r="F33" s="264"/>
    </row>
    <row r="34" customFormat="1" ht="20" hidden="1" customHeight="1" spans="1:6">
      <c r="A34" s="260" t="s">
        <v>176</v>
      </c>
      <c r="B34" s="261" t="s">
        <v>133</v>
      </c>
      <c r="C34" s="262"/>
      <c r="D34" s="263">
        <v>29</v>
      </c>
      <c r="E34" s="264"/>
      <c r="F34" s="264"/>
    </row>
    <row r="35" customFormat="1" ht="20" hidden="1" customHeight="1" spans="1:6">
      <c r="A35" s="260" t="s">
        <v>177</v>
      </c>
      <c r="B35" s="261" t="s">
        <v>178</v>
      </c>
      <c r="C35" s="262"/>
      <c r="D35" s="263"/>
      <c r="E35" s="264">
        <v>16</v>
      </c>
      <c r="F35" s="264"/>
    </row>
    <row r="36" customFormat="1" ht="20" hidden="1" customHeight="1" spans="1:6">
      <c r="A36" s="260" t="s">
        <v>179</v>
      </c>
      <c r="B36" s="261" t="s">
        <v>180</v>
      </c>
      <c r="C36" s="262"/>
      <c r="D36" s="263">
        <v>40</v>
      </c>
      <c r="E36" s="264"/>
      <c r="F36" s="264"/>
    </row>
    <row r="37" customFormat="1" ht="20" hidden="1" customHeight="1" spans="1:6">
      <c r="A37" s="260" t="s">
        <v>181</v>
      </c>
      <c r="B37" s="261" t="s">
        <v>145</v>
      </c>
      <c r="C37" s="262"/>
      <c r="D37" s="263"/>
      <c r="E37" s="264"/>
      <c r="F37" s="264"/>
    </row>
    <row r="38" customFormat="1" ht="20" hidden="1" customHeight="1" spans="1:6">
      <c r="A38" s="260" t="s">
        <v>182</v>
      </c>
      <c r="B38" s="261" t="s">
        <v>183</v>
      </c>
      <c r="C38" s="262">
        <f>F38+H38+I38+J38</f>
        <v>0</v>
      </c>
      <c r="D38" s="263">
        <v>6</v>
      </c>
      <c r="E38" s="264"/>
      <c r="F38" s="264"/>
    </row>
    <row r="39" s="249" customFormat="1" ht="28" customHeight="1" spans="1:6">
      <c r="A39" s="255" t="s">
        <v>184</v>
      </c>
      <c r="B39" s="256" t="s">
        <v>185</v>
      </c>
      <c r="C39" s="257">
        <v>29</v>
      </c>
      <c r="D39" s="263">
        <v>1545</v>
      </c>
      <c r="E39" s="264"/>
      <c r="F39" s="264"/>
    </row>
    <row r="40" customFormat="1" ht="20" hidden="1" customHeight="1" spans="1:6">
      <c r="A40" s="260" t="s">
        <v>186</v>
      </c>
      <c r="B40" s="261" t="s">
        <v>131</v>
      </c>
      <c r="C40" s="262"/>
      <c r="D40" s="263"/>
      <c r="E40" s="264"/>
      <c r="F40" s="264"/>
    </row>
    <row r="41" customFormat="1" ht="20" hidden="1" customHeight="1" spans="1:6">
      <c r="A41" s="260" t="s">
        <v>187</v>
      </c>
      <c r="B41" s="261" t="s">
        <v>188</v>
      </c>
      <c r="C41" s="262"/>
      <c r="D41" s="263">
        <f>36+41</f>
        <v>77</v>
      </c>
      <c r="E41" s="264"/>
      <c r="F41" s="264">
        <v>15</v>
      </c>
    </row>
    <row r="42" customFormat="1" ht="20" hidden="1" customHeight="1" spans="1:6">
      <c r="A42" s="260" t="s">
        <v>189</v>
      </c>
      <c r="B42" s="261" t="s">
        <v>190</v>
      </c>
      <c r="C42" s="262"/>
      <c r="D42" s="263"/>
      <c r="E42" s="264"/>
      <c r="F42" s="264"/>
    </row>
    <row r="43" customFormat="1" ht="20" hidden="1" customHeight="1" spans="1:6">
      <c r="A43" s="260" t="s">
        <v>191</v>
      </c>
      <c r="B43" s="261" t="s">
        <v>192</v>
      </c>
      <c r="C43" s="262">
        <f>F43+G43+J43</f>
        <v>0</v>
      </c>
      <c r="D43" s="263">
        <v>23</v>
      </c>
      <c r="E43" s="264"/>
      <c r="F43" s="264"/>
    </row>
    <row r="44" customFormat="1" ht="20" hidden="1" customHeight="1" spans="1:6">
      <c r="A44" s="260" t="s">
        <v>193</v>
      </c>
      <c r="B44" s="261" t="s">
        <v>194</v>
      </c>
      <c r="C44" s="262"/>
      <c r="D44" s="263">
        <v>73</v>
      </c>
      <c r="E44" s="264"/>
      <c r="F44" s="264"/>
    </row>
    <row r="45" customFormat="1" ht="20" hidden="1" customHeight="1" spans="1:6">
      <c r="A45" s="260" t="s">
        <v>195</v>
      </c>
      <c r="B45" s="261" t="s">
        <v>145</v>
      </c>
      <c r="C45" s="262"/>
      <c r="D45" s="263"/>
      <c r="E45" s="264"/>
      <c r="F45" s="264"/>
    </row>
    <row r="46" s="249" customFormat="1" ht="28" customHeight="1" spans="1:6">
      <c r="A46" s="255" t="s">
        <v>196</v>
      </c>
      <c r="B46" s="256" t="s">
        <v>197</v>
      </c>
      <c r="C46" s="257">
        <v>412</v>
      </c>
      <c r="D46" s="263"/>
      <c r="E46" s="264"/>
      <c r="F46" s="264"/>
    </row>
    <row r="47" customFormat="1" ht="20" hidden="1" customHeight="1" spans="1:6">
      <c r="A47" s="260" t="s">
        <v>198</v>
      </c>
      <c r="B47" s="261" t="s">
        <v>131</v>
      </c>
      <c r="C47" s="262">
        <f>F47+H47+I47+J47</f>
        <v>0</v>
      </c>
      <c r="D47" s="263"/>
      <c r="E47" s="264">
        <v>1</v>
      </c>
      <c r="F47" s="264"/>
    </row>
    <row r="48" customFormat="1" ht="20" hidden="1" customHeight="1" spans="1:6">
      <c r="A48" s="260" t="s">
        <v>199</v>
      </c>
      <c r="B48" s="261" t="s">
        <v>133</v>
      </c>
      <c r="C48" s="262"/>
      <c r="D48" s="263">
        <v>5</v>
      </c>
      <c r="E48" s="264"/>
      <c r="F48" s="264"/>
    </row>
    <row r="49" customFormat="1" ht="20" hidden="1" customHeight="1" spans="1:6">
      <c r="A49" s="260" t="s">
        <v>200</v>
      </c>
      <c r="B49" s="261" t="s">
        <v>135</v>
      </c>
      <c r="C49" s="262"/>
      <c r="D49" s="263">
        <v>239</v>
      </c>
      <c r="E49" s="264"/>
      <c r="F49" s="264"/>
    </row>
    <row r="50" customFormat="1" ht="20" hidden="1" customHeight="1" spans="1:6">
      <c r="A50" s="260" t="s">
        <v>201</v>
      </c>
      <c r="B50" s="261" t="s">
        <v>202</v>
      </c>
      <c r="C50" s="262"/>
      <c r="D50" s="263">
        <v>1011</v>
      </c>
      <c r="E50" s="264">
        <v>406</v>
      </c>
      <c r="F50" s="264">
        <v>360</v>
      </c>
    </row>
    <row r="51" customFormat="1" ht="20" hidden="1" customHeight="1" spans="1:6">
      <c r="A51" s="260" t="s">
        <v>203</v>
      </c>
      <c r="B51" s="261" t="s">
        <v>204</v>
      </c>
      <c r="C51" s="262"/>
      <c r="D51" s="263">
        <v>4442</v>
      </c>
      <c r="E51" s="264">
        <v>463</v>
      </c>
      <c r="F51" s="264">
        <v>8</v>
      </c>
    </row>
    <row r="52" customFormat="1" ht="20" hidden="1" customHeight="1" spans="1:6">
      <c r="A52" s="260" t="s">
        <v>205</v>
      </c>
      <c r="B52" s="261" t="s">
        <v>206</v>
      </c>
      <c r="C52" s="262">
        <f>F52+H52+I52+J52</f>
        <v>0</v>
      </c>
      <c r="D52" s="263">
        <v>2113</v>
      </c>
      <c r="E52" s="264"/>
      <c r="F52" s="264"/>
    </row>
    <row r="53" customFormat="1" ht="20" hidden="1" customHeight="1" spans="1:6">
      <c r="A53" s="260" t="s">
        <v>207</v>
      </c>
      <c r="B53" s="261" t="s">
        <v>208</v>
      </c>
      <c r="C53" s="262">
        <f>F53+H53+I53+J53</f>
        <v>0</v>
      </c>
      <c r="D53" s="263"/>
      <c r="E53" s="264">
        <v>22</v>
      </c>
      <c r="F53" s="264"/>
    </row>
    <row r="54" s="249" customFormat="1" ht="28" customHeight="1" spans="1:6">
      <c r="A54" s="255" t="s">
        <v>209</v>
      </c>
      <c r="B54" s="256" t="s">
        <v>210</v>
      </c>
      <c r="C54" s="257">
        <v>580</v>
      </c>
      <c r="D54" s="263">
        <v>283</v>
      </c>
      <c r="E54" s="264"/>
      <c r="F54" s="264"/>
    </row>
    <row r="55" customFormat="1" ht="20" hidden="1" customHeight="1" spans="1:6">
      <c r="A55" s="260" t="s">
        <v>211</v>
      </c>
      <c r="B55" s="261" t="s">
        <v>131</v>
      </c>
      <c r="C55" s="262">
        <f t="shared" ref="C55:C60" si="2">F55+G55+J55</f>
        <v>0</v>
      </c>
      <c r="D55" s="263"/>
      <c r="E55" s="264">
        <v>3</v>
      </c>
      <c r="F55" s="264"/>
    </row>
    <row r="56" customFormat="1" ht="20" hidden="1" customHeight="1" spans="1:6">
      <c r="A56" s="260" t="s">
        <v>212</v>
      </c>
      <c r="B56" s="261" t="s">
        <v>213</v>
      </c>
      <c r="C56" s="262">
        <f t="shared" si="2"/>
        <v>0</v>
      </c>
      <c r="D56" s="263"/>
      <c r="E56" s="264"/>
      <c r="F56" s="264"/>
    </row>
    <row r="57" s="249" customFormat="1" ht="28" customHeight="1" spans="1:6">
      <c r="A57" s="255" t="s">
        <v>214</v>
      </c>
      <c r="B57" s="256" t="s">
        <v>215</v>
      </c>
      <c r="C57" s="257">
        <v>120</v>
      </c>
      <c r="D57" s="263">
        <v>413</v>
      </c>
      <c r="E57" s="264"/>
      <c r="F57" s="264"/>
    </row>
    <row r="58" customFormat="1" ht="20" hidden="1" customHeight="1" spans="1:6">
      <c r="A58" s="260" t="s">
        <v>216</v>
      </c>
      <c r="B58" s="261" t="s">
        <v>131</v>
      </c>
      <c r="C58" s="262">
        <f t="shared" si="2"/>
        <v>0</v>
      </c>
      <c r="D58" s="263">
        <v>48</v>
      </c>
      <c r="E58" s="264"/>
      <c r="F58" s="264"/>
    </row>
    <row r="59" customFormat="1" ht="20" hidden="1" customHeight="1" spans="1:6">
      <c r="A59" s="260" t="s">
        <v>217</v>
      </c>
      <c r="B59" s="261" t="s">
        <v>218</v>
      </c>
      <c r="C59" s="262">
        <f t="shared" si="2"/>
        <v>0</v>
      </c>
      <c r="D59" s="263"/>
      <c r="E59" s="264">
        <v>7</v>
      </c>
      <c r="F59" s="264"/>
    </row>
    <row r="60" customFormat="1" ht="20" hidden="1" customHeight="1" spans="1:6">
      <c r="A60" s="260" t="s">
        <v>219</v>
      </c>
      <c r="B60" s="261" t="s">
        <v>220</v>
      </c>
      <c r="C60" s="262">
        <f t="shared" si="2"/>
        <v>0</v>
      </c>
      <c r="D60" s="263"/>
      <c r="E60" s="264">
        <v>4</v>
      </c>
      <c r="F60" s="264"/>
    </row>
    <row r="61" s="249" customFormat="1" ht="28" customHeight="1" spans="1:6">
      <c r="A61" s="255" t="s">
        <v>221</v>
      </c>
      <c r="B61" s="256" t="s">
        <v>222</v>
      </c>
      <c r="C61" s="257">
        <v>114</v>
      </c>
      <c r="D61" s="263">
        <v>100</v>
      </c>
      <c r="E61" s="264"/>
      <c r="F61" s="264"/>
    </row>
    <row r="62" customFormat="1" ht="20" hidden="1" customHeight="1" spans="1:6">
      <c r="A62" s="260" t="s">
        <v>223</v>
      </c>
      <c r="B62" s="261" t="s">
        <v>131</v>
      </c>
      <c r="C62" s="262">
        <f t="shared" ref="C62:C67" si="3">F62+G62+J62</f>
        <v>0</v>
      </c>
      <c r="D62" s="263"/>
      <c r="E62" s="264"/>
      <c r="F62" s="264"/>
    </row>
    <row r="63" customFormat="1" ht="20" hidden="1" customHeight="1" spans="1:6">
      <c r="A63" s="260" t="s">
        <v>224</v>
      </c>
      <c r="B63" s="261" t="s">
        <v>225</v>
      </c>
      <c r="C63" s="262">
        <f t="shared" si="3"/>
        <v>0</v>
      </c>
      <c r="D63" s="263">
        <v>1</v>
      </c>
      <c r="E63" s="264">
        <v>23</v>
      </c>
      <c r="F63" s="264"/>
    </row>
    <row r="64" s="249" customFormat="1" ht="28" customHeight="1" spans="1:6">
      <c r="A64" s="255" t="s">
        <v>226</v>
      </c>
      <c r="B64" s="256" t="s">
        <v>227</v>
      </c>
      <c r="C64" s="257">
        <v>315</v>
      </c>
      <c r="D64" s="263"/>
      <c r="E64" s="264"/>
      <c r="F64" s="264"/>
    </row>
    <row r="65" customFormat="1" ht="20" hidden="1" customHeight="1" spans="1:6">
      <c r="A65" s="260" t="s">
        <v>228</v>
      </c>
      <c r="B65" s="261" t="s">
        <v>131</v>
      </c>
      <c r="C65" s="262">
        <f t="shared" si="3"/>
        <v>0</v>
      </c>
      <c r="D65" s="263">
        <v>2</v>
      </c>
      <c r="E65" s="264"/>
      <c r="F65" s="264"/>
    </row>
    <row r="66" customFormat="1" ht="20" hidden="1" customHeight="1" spans="1:6">
      <c r="A66" s="260" t="s">
        <v>229</v>
      </c>
      <c r="B66" s="261" t="s">
        <v>230</v>
      </c>
      <c r="C66" s="262">
        <f t="shared" si="3"/>
        <v>0</v>
      </c>
      <c r="D66" s="263"/>
      <c r="E66" s="264"/>
      <c r="F66" s="264"/>
    </row>
    <row r="67" customFormat="1" ht="20" hidden="1" customHeight="1" spans="1:6">
      <c r="A67" s="260" t="s">
        <v>231</v>
      </c>
      <c r="B67" s="261" t="s">
        <v>232</v>
      </c>
      <c r="C67" s="262">
        <f t="shared" si="3"/>
        <v>0</v>
      </c>
      <c r="D67" s="263">
        <v>247</v>
      </c>
      <c r="E67" s="264">
        <v>1</v>
      </c>
      <c r="F67" s="264"/>
    </row>
    <row r="68" s="249" customFormat="1" ht="28" customHeight="1" spans="1:6">
      <c r="A68" s="255" t="s">
        <v>233</v>
      </c>
      <c r="B68" s="256" t="s">
        <v>234</v>
      </c>
      <c r="C68" s="257">
        <v>157</v>
      </c>
      <c r="D68" s="263">
        <v>285</v>
      </c>
      <c r="E68" s="264"/>
      <c r="F68" s="264"/>
    </row>
    <row r="69" customFormat="1" ht="20" hidden="1" customHeight="1" spans="1:6">
      <c r="A69" s="260" t="s">
        <v>235</v>
      </c>
      <c r="B69" s="261" t="s">
        <v>131</v>
      </c>
      <c r="C69" s="262">
        <f t="shared" ref="C69:C72" si="4">F69+G69+J69</f>
        <v>0</v>
      </c>
      <c r="D69" s="263">
        <v>4</v>
      </c>
      <c r="E69" s="264"/>
      <c r="F69" s="264"/>
    </row>
    <row r="70" s="249" customFormat="1" ht="28" customHeight="1" spans="1:6">
      <c r="A70" s="255" t="s">
        <v>236</v>
      </c>
      <c r="B70" s="256" t="s">
        <v>237</v>
      </c>
      <c r="C70" s="257">
        <v>6</v>
      </c>
      <c r="D70" s="263">
        <v>1</v>
      </c>
      <c r="E70" s="264"/>
      <c r="F70" s="264"/>
    </row>
    <row r="71" customFormat="1" ht="20" hidden="1" customHeight="1" spans="1:6">
      <c r="A71" s="260" t="s">
        <v>238</v>
      </c>
      <c r="B71" s="261" t="s">
        <v>239</v>
      </c>
      <c r="C71" s="262">
        <f t="shared" si="4"/>
        <v>0</v>
      </c>
      <c r="D71" s="263">
        <v>119</v>
      </c>
      <c r="E71" s="264"/>
      <c r="F71" s="264"/>
    </row>
    <row r="72" customFormat="1" ht="20" hidden="1" customHeight="1" spans="1:6">
      <c r="A72" s="260" t="s">
        <v>240</v>
      </c>
      <c r="B72" s="261" t="s">
        <v>241</v>
      </c>
      <c r="C72" s="262">
        <f t="shared" si="4"/>
        <v>0</v>
      </c>
      <c r="D72" s="263">
        <v>11</v>
      </c>
      <c r="E72" s="264"/>
      <c r="F72" s="264"/>
    </row>
    <row r="73" s="249" customFormat="1" ht="28" customHeight="1" spans="1:6">
      <c r="A73" s="255" t="s">
        <v>242</v>
      </c>
      <c r="B73" s="256" t="s">
        <v>243</v>
      </c>
      <c r="C73" s="257">
        <v>526</v>
      </c>
      <c r="D73" s="263">
        <v>5</v>
      </c>
      <c r="E73" s="264"/>
      <c r="F73" s="264"/>
    </row>
    <row r="74" customFormat="1" ht="20" hidden="1" customHeight="1" spans="1:6">
      <c r="A74" s="260" t="s">
        <v>244</v>
      </c>
      <c r="B74" s="261" t="s">
        <v>131</v>
      </c>
      <c r="C74" s="262">
        <f t="shared" ref="C74:C79" si="5">F74+G74+J74</f>
        <v>0</v>
      </c>
      <c r="D74" s="263">
        <v>4000</v>
      </c>
      <c r="E74" s="264">
        <v>666</v>
      </c>
      <c r="F74" s="264"/>
    </row>
    <row r="75" s="249" customFormat="1" ht="28" customHeight="1" spans="1:6">
      <c r="A75" s="255" t="s">
        <v>245</v>
      </c>
      <c r="B75" s="256" t="s">
        <v>246</v>
      </c>
      <c r="C75" s="257">
        <v>430</v>
      </c>
      <c r="D75" s="263">
        <v>1406</v>
      </c>
      <c r="E75" s="264"/>
      <c r="F75" s="264"/>
    </row>
    <row r="76" s="249" customFormat="1" ht="28" customHeight="1" spans="1:6">
      <c r="A76" s="255" t="s">
        <v>247</v>
      </c>
      <c r="B76" s="256" t="s">
        <v>248</v>
      </c>
      <c r="C76" s="257">
        <v>26</v>
      </c>
      <c r="D76" s="263"/>
      <c r="E76" s="264"/>
      <c r="F76" s="264"/>
    </row>
    <row r="77" customFormat="1" ht="20" hidden="1" customHeight="1" spans="1:6">
      <c r="A77" s="260" t="s">
        <v>249</v>
      </c>
      <c r="B77" s="261" t="s">
        <v>250</v>
      </c>
      <c r="C77" s="262">
        <f t="shared" si="5"/>
        <v>0</v>
      </c>
      <c r="D77" s="263">
        <v>5</v>
      </c>
      <c r="E77" s="264">
        <v>131</v>
      </c>
      <c r="F77" s="264"/>
    </row>
    <row r="78" s="249" customFormat="1" ht="28" customHeight="1" spans="1:6">
      <c r="A78" s="255" t="s">
        <v>251</v>
      </c>
      <c r="B78" s="256" t="s">
        <v>252</v>
      </c>
      <c r="C78" s="257">
        <v>40</v>
      </c>
      <c r="D78" s="263">
        <v>25</v>
      </c>
      <c r="E78" s="264">
        <v>11</v>
      </c>
      <c r="F78" s="264"/>
    </row>
    <row r="79" customFormat="1" ht="20" hidden="1" customHeight="1" spans="1:6">
      <c r="A79" s="260" t="s">
        <v>253</v>
      </c>
      <c r="B79" s="261" t="s">
        <v>254</v>
      </c>
      <c r="C79" s="262">
        <f t="shared" si="5"/>
        <v>0</v>
      </c>
      <c r="D79" s="263">
        <v>6</v>
      </c>
      <c r="E79" s="264">
        <v>102</v>
      </c>
      <c r="F79" s="264"/>
    </row>
    <row r="80" s="249" customFormat="1" ht="28" customHeight="1" spans="1:6">
      <c r="A80" s="255" t="s">
        <v>255</v>
      </c>
      <c r="B80" s="256" t="s">
        <v>256</v>
      </c>
      <c r="C80" s="257">
        <f>C81+C82</f>
        <v>80</v>
      </c>
      <c r="D80" s="263">
        <v>42</v>
      </c>
      <c r="E80" s="264">
        <v>10</v>
      </c>
      <c r="F80" s="264"/>
    </row>
    <row r="81" customFormat="1" ht="20" hidden="1" customHeight="1" spans="1:6">
      <c r="A81" s="260" t="s">
        <v>257</v>
      </c>
      <c r="B81" s="261" t="s">
        <v>258</v>
      </c>
      <c r="C81" s="262">
        <f t="shared" ref="C81:C85" si="6">F81+G81+J81</f>
        <v>0</v>
      </c>
      <c r="D81" s="263"/>
      <c r="E81" s="264"/>
      <c r="F81" s="264"/>
    </row>
    <row r="82" s="249" customFormat="1" ht="28" customHeight="1" spans="1:6">
      <c r="A82" s="255" t="s">
        <v>259</v>
      </c>
      <c r="B82" s="256" t="s">
        <v>260</v>
      </c>
      <c r="C82" s="257">
        <v>80</v>
      </c>
      <c r="D82" s="263"/>
      <c r="E82" s="264">
        <v>9</v>
      </c>
      <c r="F82" s="264"/>
    </row>
    <row r="83" s="249" customFormat="1" ht="28" customHeight="1" spans="1:6">
      <c r="A83" s="255" t="s">
        <v>261</v>
      </c>
      <c r="B83" s="256" t="s">
        <v>170</v>
      </c>
      <c r="C83" s="257">
        <v>45</v>
      </c>
      <c r="D83" s="263">
        <v>199</v>
      </c>
      <c r="E83" s="264"/>
      <c r="F83" s="264"/>
    </row>
    <row r="84" customFormat="1" ht="20" hidden="1" customHeight="1" spans="1:6">
      <c r="A84" s="260" t="s">
        <v>262</v>
      </c>
      <c r="B84" s="261" t="s">
        <v>263</v>
      </c>
      <c r="C84" s="262">
        <f t="shared" si="6"/>
        <v>0</v>
      </c>
      <c r="D84" s="263">
        <v>1</v>
      </c>
      <c r="E84" s="264"/>
      <c r="F84" s="264"/>
    </row>
    <row r="85" customFormat="1" ht="20" hidden="1" customHeight="1" spans="1:6">
      <c r="A85" s="260" t="s">
        <v>264</v>
      </c>
      <c r="B85" s="261" t="s">
        <v>265</v>
      </c>
      <c r="C85" s="262">
        <f t="shared" si="6"/>
        <v>0</v>
      </c>
      <c r="D85" s="263">
        <v>207</v>
      </c>
      <c r="E85" s="264">
        <v>14</v>
      </c>
      <c r="F85" s="264"/>
    </row>
    <row r="86" customFormat="1" ht="20" hidden="1" customHeight="1" spans="1:6">
      <c r="A86" s="260" t="s">
        <v>266</v>
      </c>
      <c r="B86" s="261" t="s">
        <v>267</v>
      </c>
      <c r="C86" s="262"/>
      <c r="D86" s="263">
        <v>5</v>
      </c>
      <c r="E86" s="264"/>
      <c r="F86" s="264"/>
    </row>
    <row r="87" customFormat="1" ht="20" hidden="1" customHeight="1" spans="1:6">
      <c r="A87" s="260" t="s">
        <v>268</v>
      </c>
      <c r="B87" s="261" t="s">
        <v>269</v>
      </c>
      <c r="C87" s="262"/>
      <c r="D87" s="263"/>
      <c r="E87" s="264"/>
      <c r="F87" s="264"/>
    </row>
    <row r="88" customFormat="1" ht="20" hidden="1" customHeight="1" spans="1:6">
      <c r="A88" s="260" t="s">
        <v>270</v>
      </c>
      <c r="B88" s="261" t="s">
        <v>271</v>
      </c>
      <c r="C88" s="262"/>
      <c r="D88" s="263"/>
      <c r="E88" s="264">
        <v>2</v>
      </c>
      <c r="F88" s="264"/>
    </row>
    <row r="89" customFormat="1" ht="20" hidden="1" customHeight="1" spans="1:6">
      <c r="A89" s="260" t="s">
        <v>272</v>
      </c>
      <c r="B89" s="261" t="s">
        <v>273</v>
      </c>
      <c r="C89" s="262"/>
      <c r="D89" s="263"/>
      <c r="E89" s="264">
        <v>1</v>
      </c>
      <c r="F89" s="264"/>
    </row>
    <row r="90" customFormat="1" ht="20" hidden="1" customHeight="1" spans="1:6">
      <c r="A90" s="260" t="s">
        <v>274</v>
      </c>
      <c r="B90" s="261" t="s">
        <v>275</v>
      </c>
      <c r="C90" s="262"/>
      <c r="D90" s="263">
        <v>23</v>
      </c>
      <c r="E90" s="264"/>
      <c r="F90" s="264"/>
    </row>
    <row r="91" customFormat="1" ht="20" hidden="1" customHeight="1" spans="1:6">
      <c r="A91" s="260" t="s">
        <v>276</v>
      </c>
      <c r="B91" s="261" t="s">
        <v>277</v>
      </c>
      <c r="C91" s="262"/>
      <c r="D91" s="263">
        <v>18</v>
      </c>
      <c r="E91" s="264"/>
      <c r="F91" s="264"/>
    </row>
    <row r="92" customFormat="1" ht="20" hidden="1" customHeight="1" spans="1:6">
      <c r="A92" s="260" t="s">
        <v>278</v>
      </c>
      <c r="B92" s="261" t="s">
        <v>279</v>
      </c>
      <c r="C92" s="262"/>
      <c r="D92" s="263">
        <v>34</v>
      </c>
      <c r="E92" s="264"/>
      <c r="F92" s="264"/>
    </row>
    <row r="93" customFormat="1" ht="20" hidden="1" customHeight="1" spans="1:6">
      <c r="A93" s="260" t="s">
        <v>280</v>
      </c>
      <c r="B93" s="261" t="s">
        <v>281</v>
      </c>
      <c r="C93" s="262"/>
      <c r="D93" s="263">
        <v>34</v>
      </c>
      <c r="E93" s="264"/>
      <c r="F93" s="264"/>
    </row>
    <row r="94" customFormat="1" ht="20" hidden="1" customHeight="1" spans="1:6">
      <c r="A94" s="260" t="s">
        <v>282</v>
      </c>
      <c r="B94" s="261" t="s">
        <v>281</v>
      </c>
      <c r="C94" s="262"/>
      <c r="D94" s="263">
        <v>15</v>
      </c>
      <c r="E94" s="264"/>
      <c r="F94" s="264"/>
    </row>
    <row r="95" s="249" customFormat="1" ht="28" customHeight="1" spans="1:6">
      <c r="A95" s="255" t="s">
        <v>283</v>
      </c>
      <c r="B95" s="256" t="s">
        <v>284</v>
      </c>
      <c r="C95" s="257">
        <f>C96+C100+C107+C105</f>
        <v>2074</v>
      </c>
      <c r="D95" s="263">
        <v>34</v>
      </c>
      <c r="E95" s="264"/>
      <c r="F95" s="264"/>
    </row>
    <row r="96" s="249" customFormat="1" ht="28" customHeight="1" spans="1:6">
      <c r="A96" s="255" t="s">
        <v>285</v>
      </c>
      <c r="B96" s="256" t="s">
        <v>286</v>
      </c>
      <c r="C96" s="257">
        <f>C97+C98+C99</f>
        <v>1886</v>
      </c>
      <c r="D96" s="263">
        <v>600</v>
      </c>
      <c r="E96" s="264"/>
      <c r="F96" s="264"/>
    </row>
    <row r="97" s="249" customFormat="1" ht="28" customHeight="1" spans="1:6">
      <c r="A97" s="255" t="s">
        <v>287</v>
      </c>
      <c r="B97" s="256" t="s">
        <v>131</v>
      </c>
      <c r="C97" s="257">
        <v>1542</v>
      </c>
      <c r="D97" s="263">
        <v>167</v>
      </c>
      <c r="E97" s="264">
        <v>902</v>
      </c>
      <c r="F97" s="264">
        <v>12</v>
      </c>
    </row>
    <row r="98" s="249" customFormat="1" ht="28" customHeight="1" spans="1:6">
      <c r="A98" s="255" t="s">
        <v>288</v>
      </c>
      <c r="B98" s="256" t="s">
        <v>133</v>
      </c>
      <c r="C98" s="257">
        <v>100</v>
      </c>
      <c r="D98" s="263">
        <v>28</v>
      </c>
      <c r="E98" s="264"/>
      <c r="F98" s="264"/>
    </row>
    <row r="99" s="249" customFormat="1" ht="28" customHeight="1" spans="1:6">
      <c r="A99" s="255" t="s">
        <v>289</v>
      </c>
      <c r="B99" s="256" t="s">
        <v>290</v>
      </c>
      <c r="C99" s="257">
        <v>244</v>
      </c>
      <c r="D99" s="263">
        <v>20</v>
      </c>
      <c r="E99" s="264"/>
      <c r="F99" s="264"/>
    </row>
    <row r="100" s="249" customFormat="1" ht="28" customHeight="1" spans="1:6">
      <c r="A100" s="255" t="s">
        <v>291</v>
      </c>
      <c r="B100" s="256" t="s">
        <v>292</v>
      </c>
      <c r="C100" s="257">
        <v>4</v>
      </c>
      <c r="D100" s="263"/>
      <c r="E100" s="264">
        <v>2</v>
      </c>
      <c r="F100" s="264"/>
    </row>
    <row r="101" s="249" customFormat="1" ht="28" customHeight="1" spans="1:6">
      <c r="A101" s="255" t="s">
        <v>293</v>
      </c>
      <c r="B101" s="256" t="s">
        <v>131</v>
      </c>
      <c r="C101" s="257">
        <v>4</v>
      </c>
      <c r="D101" s="263">
        <f>211+30</f>
        <v>241</v>
      </c>
      <c r="E101" s="264">
        <v>236</v>
      </c>
      <c r="F101" s="264">
        <v>1</v>
      </c>
    </row>
    <row r="102" customFormat="1" ht="20" hidden="1" customHeight="1" spans="1:6">
      <c r="A102" s="260" t="s">
        <v>294</v>
      </c>
      <c r="B102" s="261" t="s">
        <v>295</v>
      </c>
      <c r="C102" s="262"/>
      <c r="D102" s="263">
        <v>224</v>
      </c>
      <c r="E102" s="264"/>
      <c r="F102" s="264"/>
    </row>
    <row r="103" customFormat="1" ht="20" hidden="1" customHeight="1" spans="1:6">
      <c r="A103" s="260" t="s">
        <v>296</v>
      </c>
      <c r="B103" s="261" t="s">
        <v>145</v>
      </c>
      <c r="C103" s="262"/>
      <c r="D103" s="263"/>
      <c r="E103" s="264"/>
      <c r="F103" s="264"/>
    </row>
    <row r="104" customFormat="1" ht="20" hidden="1" customHeight="1" spans="1:6">
      <c r="A104" s="260" t="s">
        <v>297</v>
      </c>
      <c r="B104" s="261" t="s">
        <v>298</v>
      </c>
      <c r="C104" s="262"/>
      <c r="D104" s="263">
        <v>544</v>
      </c>
      <c r="E104" s="264"/>
      <c r="F104" s="264"/>
    </row>
    <row r="105" s="249" customFormat="1" ht="28" customHeight="1" spans="1:6">
      <c r="A105" s="255" t="s">
        <v>299</v>
      </c>
      <c r="B105" s="256" t="s">
        <v>300</v>
      </c>
      <c r="C105" s="257">
        <v>19</v>
      </c>
      <c r="D105" s="263">
        <v>216</v>
      </c>
      <c r="E105" s="264"/>
      <c r="F105" s="264"/>
    </row>
    <row r="106" s="249" customFormat="1" ht="28" customHeight="1" spans="1:6">
      <c r="A106" s="255" t="s">
        <v>301</v>
      </c>
      <c r="B106" s="256" t="s">
        <v>131</v>
      </c>
      <c r="C106" s="257">
        <v>19</v>
      </c>
      <c r="D106" s="263">
        <v>77</v>
      </c>
      <c r="E106" s="264">
        <v>289</v>
      </c>
      <c r="F106" s="264"/>
    </row>
    <row r="107" s="249" customFormat="1" ht="28" customHeight="1" spans="1:6">
      <c r="A107" s="255" t="s">
        <v>302</v>
      </c>
      <c r="B107" s="256" t="s">
        <v>303</v>
      </c>
      <c r="C107" s="257">
        <v>165</v>
      </c>
      <c r="D107" s="263">
        <v>10</v>
      </c>
      <c r="E107" s="264"/>
      <c r="F107" s="264"/>
    </row>
    <row r="108" s="249" customFormat="1" ht="28" customHeight="1" spans="1:6">
      <c r="A108" s="255" t="s">
        <v>304</v>
      </c>
      <c r="B108" s="256" t="s">
        <v>131</v>
      </c>
      <c r="C108" s="257">
        <v>109</v>
      </c>
      <c r="D108" s="263">
        <v>82</v>
      </c>
      <c r="E108" s="264">
        <f>206+61</f>
        <v>267</v>
      </c>
      <c r="F108" s="264"/>
    </row>
    <row r="109" s="249" customFormat="1" ht="28" customHeight="1" spans="1:6">
      <c r="A109" s="255" t="s">
        <v>305</v>
      </c>
      <c r="B109" s="256" t="s">
        <v>306</v>
      </c>
      <c r="C109" s="257">
        <v>1</v>
      </c>
      <c r="D109" s="263"/>
      <c r="E109" s="264">
        <v>3</v>
      </c>
      <c r="F109" s="264"/>
    </row>
    <row r="110" s="249" customFormat="1" ht="28" customHeight="1" spans="1:6">
      <c r="A110" s="255" t="s">
        <v>307</v>
      </c>
      <c r="B110" s="256" t="s">
        <v>308</v>
      </c>
      <c r="C110" s="257">
        <v>1</v>
      </c>
      <c r="D110" s="263">
        <v>280</v>
      </c>
      <c r="E110" s="264"/>
      <c r="F110" s="264"/>
    </row>
    <row r="111" s="249" customFormat="1" ht="28" customHeight="1" spans="1:6">
      <c r="A111" s="255" t="s">
        <v>309</v>
      </c>
      <c r="B111" s="256" t="s">
        <v>310</v>
      </c>
      <c r="C111" s="257">
        <v>54</v>
      </c>
      <c r="D111" s="263">
        <v>4</v>
      </c>
      <c r="E111" s="264">
        <v>1</v>
      </c>
      <c r="F111" s="264"/>
    </row>
    <row r="112" customFormat="1" ht="20" hidden="1" customHeight="1" spans="1:6">
      <c r="A112" s="260" t="s">
        <v>311</v>
      </c>
      <c r="B112" s="261" t="s">
        <v>312</v>
      </c>
      <c r="C112" s="262"/>
      <c r="D112" s="263">
        <v>164</v>
      </c>
      <c r="E112" s="264">
        <v>61</v>
      </c>
      <c r="F112" s="264"/>
    </row>
    <row r="113" customFormat="1" ht="20" hidden="1" customHeight="1" spans="1:6">
      <c r="A113" s="260" t="s">
        <v>313</v>
      </c>
      <c r="B113" s="261" t="s">
        <v>131</v>
      </c>
      <c r="C113" s="262"/>
      <c r="D113" s="263">
        <v>5</v>
      </c>
      <c r="E113" s="264"/>
      <c r="F113" s="264"/>
    </row>
    <row r="114" customFormat="1" ht="20" hidden="1" customHeight="1" spans="1:6">
      <c r="A114" s="260" t="s">
        <v>314</v>
      </c>
      <c r="B114" s="261" t="s">
        <v>315</v>
      </c>
      <c r="C114" s="262"/>
      <c r="D114" s="263">
        <v>256</v>
      </c>
      <c r="E114" s="264"/>
      <c r="F114" s="264"/>
    </row>
    <row r="115" customFormat="1" ht="20" hidden="1" customHeight="1" spans="1:6">
      <c r="A115" s="260" t="s">
        <v>316</v>
      </c>
      <c r="B115" s="261" t="s">
        <v>317</v>
      </c>
      <c r="C115" s="262"/>
      <c r="D115" s="263">
        <v>19</v>
      </c>
      <c r="E115" s="264"/>
      <c r="F115" s="264"/>
    </row>
    <row r="116" customFormat="1" ht="20" hidden="1" customHeight="1" spans="1:6">
      <c r="A116" s="260" t="s">
        <v>318</v>
      </c>
      <c r="B116" s="261" t="s">
        <v>319</v>
      </c>
      <c r="C116" s="262"/>
      <c r="D116" s="263">
        <v>586</v>
      </c>
      <c r="E116" s="264"/>
      <c r="F116" s="264"/>
    </row>
    <row r="117" customFormat="1" ht="20" hidden="1" customHeight="1" spans="1:6">
      <c r="A117" s="260" t="s">
        <v>320</v>
      </c>
      <c r="B117" s="261" t="s">
        <v>220</v>
      </c>
      <c r="C117" s="262"/>
      <c r="D117" s="263">
        <v>2</v>
      </c>
      <c r="E117" s="264"/>
      <c r="F117" s="264"/>
    </row>
    <row r="118" customFormat="1" ht="20" hidden="1" customHeight="1" spans="1:6">
      <c r="A118" s="260" t="s">
        <v>321</v>
      </c>
      <c r="B118" s="261" t="s">
        <v>322</v>
      </c>
      <c r="C118" s="262"/>
      <c r="D118" s="263">
        <v>419</v>
      </c>
      <c r="E118" s="264"/>
      <c r="F118" s="264"/>
    </row>
    <row r="119" customFormat="1" ht="20" hidden="1" customHeight="1" spans="1:6">
      <c r="A119" s="260" t="s">
        <v>323</v>
      </c>
      <c r="B119" s="261" t="s">
        <v>324</v>
      </c>
      <c r="C119" s="262"/>
      <c r="D119" s="263">
        <v>111</v>
      </c>
      <c r="E119" s="264"/>
      <c r="F119" s="264"/>
    </row>
    <row r="120" customFormat="1" ht="20" hidden="1" customHeight="1" spans="1:6">
      <c r="A120" s="260" t="s">
        <v>325</v>
      </c>
      <c r="B120" s="261" t="s">
        <v>131</v>
      </c>
      <c r="C120" s="262"/>
      <c r="D120" s="263">
        <v>118</v>
      </c>
      <c r="E120" s="264"/>
      <c r="F120" s="264"/>
    </row>
    <row r="121" customFormat="1" ht="20" hidden="1" customHeight="1" spans="1:6">
      <c r="A121" s="260" t="s">
        <v>326</v>
      </c>
      <c r="B121" s="261" t="s">
        <v>327</v>
      </c>
      <c r="C121" s="262"/>
      <c r="D121" s="263">
        <v>4</v>
      </c>
      <c r="E121" s="264">
        <v>3</v>
      </c>
      <c r="F121" s="264"/>
    </row>
    <row r="122" customFormat="1" ht="20" hidden="1" customHeight="1" spans="1:6">
      <c r="A122" s="260" t="s">
        <v>328</v>
      </c>
      <c r="B122" s="261" t="s">
        <v>329</v>
      </c>
      <c r="C122" s="262"/>
      <c r="D122" s="263"/>
      <c r="E122" s="264">
        <v>8</v>
      </c>
      <c r="F122" s="264"/>
    </row>
    <row r="123" customFormat="1" ht="20" hidden="1" customHeight="1" spans="1:6">
      <c r="A123" s="260" t="s">
        <v>330</v>
      </c>
      <c r="B123" s="261" t="s">
        <v>331</v>
      </c>
      <c r="C123" s="262"/>
      <c r="D123" s="263">
        <v>27</v>
      </c>
      <c r="E123" s="264"/>
      <c r="F123" s="264"/>
    </row>
    <row r="124" customFormat="1" ht="20" hidden="1" customHeight="1" spans="1:6">
      <c r="A124" s="260" t="s">
        <v>332</v>
      </c>
      <c r="B124" s="261" t="s">
        <v>333</v>
      </c>
      <c r="C124" s="262"/>
      <c r="D124" s="263">
        <v>120</v>
      </c>
      <c r="E124" s="264"/>
      <c r="F124" s="264"/>
    </row>
    <row r="125" customFormat="1" ht="20" hidden="1" customHeight="1" spans="1:6">
      <c r="A125" s="260" t="s">
        <v>334</v>
      </c>
      <c r="B125" s="261" t="s">
        <v>333</v>
      </c>
      <c r="C125" s="262"/>
      <c r="D125" s="263">
        <v>50</v>
      </c>
      <c r="E125" s="264"/>
      <c r="F125" s="264"/>
    </row>
    <row r="126" s="249" customFormat="1" ht="28" customHeight="1" spans="1:6">
      <c r="A126" s="255" t="s">
        <v>335</v>
      </c>
      <c r="B126" s="256" t="s">
        <v>336</v>
      </c>
      <c r="C126" s="257">
        <f>C127+C131+C138+C147+C149</f>
        <v>21</v>
      </c>
      <c r="D126" s="263">
        <v>288</v>
      </c>
      <c r="E126" s="264">
        <v>225</v>
      </c>
      <c r="F126" s="264">
        <v>40</v>
      </c>
    </row>
    <row r="127" customFormat="1" ht="20" hidden="1" customHeight="1" spans="1:6">
      <c r="A127" s="260" t="s">
        <v>337</v>
      </c>
      <c r="B127" s="261" t="s">
        <v>338</v>
      </c>
      <c r="C127" s="262">
        <f t="shared" ref="C127:C134" si="7">F127+H127</f>
        <v>0</v>
      </c>
      <c r="D127" s="263">
        <v>647</v>
      </c>
      <c r="E127" s="264"/>
      <c r="F127" s="264"/>
    </row>
    <row r="128" customFormat="1" ht="20" hidden="1" customHeight="1" spans="1:6">
      <c r="A128" s="260" t="s">
        <v>339</v>
      </c>
      <c r="B128" s="261" t="s">
        <v>131</v>
      </c>
      <c r="C128" s="262">
        <f t="shared" si="7"/>
        <v>0</v>
      </c>
      <c r="D128" s="263">
        <v>386</v>
      </c>
      <c r="E128" s="264"/>
      <c r="F128" s="264"/>
    </row>
    <row r="129" customFormat="1" ht="20" hidden="1" customHeight="1" spans="1:6">
      <c r="A129" s="260" t="s">
        <v>340</v>
      </c>
      <c r="B129" s="261" t="s">
        <v>133</v>
      </c>
      <c r="C129" s="262"/>
      <c r="D129" s="263"/>
      <c r="E129" s="264"/>
      <c r="F129" s="264">
        <v>9</v>
      </c>
    </row>
    <row r="130" customFormat="1" ht="20" hidden="1" customHeight="1" spans="1:6">
      <c r="A130" s="260" t="s">
        <v>341</v>
      </c>
      <c r="B130" s="261" t="s">
        <v>342</v>
      </c>
      <c r="C130" s="262"/>
      <c r="D130" s="263">
        <v>504</v>
      </c>
      <c r="E130" s="264"/>
      <c r="F130" s="264"/>
    </row>
    <row r="131" s="249" customFormat="1" ht="28" customHeight="1" spans="1:6">
      <c r="A131" s="255" t="s">
        <v>343</v>
      </c>
      <c r="B131" s="256" t="s">
        <v>344</v>
      </c>
      <c r="C131" s="257">
        <f>C132+C133+C134+C137</f>
        <v>17</v>
      </c>
      <c r="D131" s="263">
        <v>187</v>
      </c>
      <c r="E131" s="264"/>
      <c r="F131" s="264"/>
    </row>
    <row r="132" s="249" customFormat="1" ht="28" customHeight="1" spans="1:6">
      <c r="A132" s="255" t="s">
        <v>345</v>
      </c>
      <c r="B132" s="256" t="s">
        <v>346</v>
      </c>
      <c r="C132" s="257">
        <f t="shared" si="7"/>
        <v>1</v>
      </c>
      <c r="D132" s="263">
        <v>79</v>
      </c>
      <c r="E132" s="264"/>
      <c r="F132" s="264">
        <v>1</v>
      </c>
    </row>
    <row r="133" customFormat="1" ht="20" hidden="1" customHeight="1" spans="1:6">
      <c r="A133" s="260" t="s">
        <v>347</v>
      </c>
      <c r="B133" s="261" t="s">
        <v>348</v>
      </c>
      <c r="C133" s="262">
        <f t="shared" si="7"/>
        <v>0</v>
      </c>
      <c r="D133" s="263">
        <v>13</v>
      </c>
      <c r="E133" s="264">
        <v>83</v>
      </c>
      <c r="F133" s="264"/>
    </row>
    <row r="134" customFormat="1" ht="20" hidden="1" customHeight="1" spans="1:6">
      <c r="A134" s="260" t="s">
        <v>349</v>
      </c>
      <c r="B134" s="261" t="s">
        <v>350</v>
      </c>
      <c r="C134" s="262">
        <f t="shared" si="7"/>
        <v>0</v>
      </c>
      <c r="D134" s="263">
        <v>2</v>
      </c>
      <c r="E134" s="264"/>
      <c r="F134" s="264"/>
    </row>
    <row r="135" customFormat="1" ht="20" hidden="1" customHeight="1" spans="1:6">
      <c r="A135" s="260" t="s">
        <v>351</v>
      </c>
      <c r="B135" s="261" t="s">
        <v>352</v>
      </c>
      <c r="C135" s="262"/>
      <c r="D135" s="265">
        <v>63</v>
      </c>
      <c r="E135" s="264"/>
      <c r="F135" s="264"/>
    </row>
    <row r="136" customFormat="1" ht="20" hidden="1" customHeight="1" spans="1:6">
      <c r="A136" s="260" t="s">
        <v>353</v>
      </c>
      <c r="B136" s="261" t="s">
        <v>354</v>
      </c>
      <c r="C136" s="262"/>
      <c r="D136" s="265"/>
      <c r="E136" s="264"/>
      <c r="F136" s="264"/>
    </row>
    <row r="137" s="249" customFormat="1" ht="28" customHeight="1" spans="1:6">
      <c r="A137" s="255" t="s">
        <v>355</v>
      </c>
      <c r="B137" s="256" t="s">
        <v>356</v>
      </c>
      <c r="C137" s="257">
        <v>16</v>
      </c>
      <c r="D137" s="265"/>
      <c r="E137" s="264">
        <v>23</v>
      </c>
      <c r="F137" s="264"/>
    </row>
    <row r="138" customFormat="1" ht="20" hidden="1" customHeight="1" spans="1:6">
      <c r="A138" s="260" t="s">
        <v>357</v>
      </c>
      <c r="B138" s="261" t="s">
        <v>358</v>
      </c>
      <c r="C138" s="262">
        <f>F138+H138</f>
        <v>0</v>
      </c>
      <c r="D138" s="263">
        <v>14</v>
      </c>
      <c r="E138" s="264">
        <v>555</v>
      </c>
      <c r="F138" s="264"/>
    </row>
    <row r="139" customFormat="1" ht="20" hidden="1" customHeight="1" spans="1:6">
      <c r="A139" s="260" t="s">
        <v>359</v>
      </c>
      <c r="B139" s="261" t="s">
        <v>360</v>
      </c>
      <c r="C139" s="262">
        <f>F139+H139</f>
        <v>0</v>
      </c>
      <c r="D139" s="263"/>
      <c r="E139" s="264">
        <v>180</v>
      </c>
      <c r="F139" s="264"/>
    </row>
    <row r="140" customFormat="1" ht="20" hidden="1" customHeight="1" spans="1:6">
      <c r="A140" s="260" t="s">
        <v>361</v>
      </c>
      <c r="B140" s="261" t="s">
        <v>362</v>
      </c>
      <c r="C140" s="262"/>
      <c r="D140" s="263">
        <v>200</v>
      </c>
      <c r="E140" s="264">
        <v>40</v>
      </c>
      <c r="F140" s="264">
        <v>168</v>
      </c>
    </row>
    <row r="141" customFormat="1" ht="20" hidden="1" customHeight="1" spans="1:6">
      <c r="A141" s="260" t="s">
        <v>363</v>
      </c>
      <c r="B141" s="261" t="s">
        <v>364</v>
      </c>
      <c r="C141" s="262"/>
      <c r="D141" s="263"/>
      <c r="E141" s="264">
        <v>2</v>
      </c>
      <c r="F141" s="264"/>
    </row>
    <row r="142" customFormat="1" ht="20" hidden="1" customHeight="1" spans="1:6">
      <c r="A142" s="260" t="s">
        <v>365</v>
      </c>
      <c r="B142" s="261" t="s">
        <v>366</v>
      </c>
      <c r="C142" s="262"/>
      <c r="D142" s="263"/>
      <c r="E142" s="264"/>
      <c r="F142" s="264"/>
    </row>
    <row r="143" customFormat="1" ht="20" hidden="1" customHeight="1" spans="1:6">
      <c r="A143" s="260" t="s">
        <v>367</v>
      </c>
      <c r="B143" s="261" t="s">
        <v>368</v>
      </c>
      <c r="C143" s="262"/>
      <c r="D143" s="263"/>
      <c r="E143" s="264"/>
      <c r="F143" s="264"/>
    </row>
    <row r="144" customFormat="1" ht="20" hidden="1" customHeight="1" spans="1:6">
      <c r="A144" s="260" t="s">
        <v>369</v>
      </c>
      <c r="B144" s="261" t="s">
        <v>370</v>
      </c>
      <c r="C144" s="262"/>
      <c r="D144" s="263">
        <v>1107</v>
      </c>
      <c r="E144" s="264">
        <f>3956+991</f>
        <v>4947</v>
      </c>
      <c r="F144" s="264">
        <f>2128-1107</f>
        <v>1021</v>
      </c>
    </row>
    <row r="145" customFormat="1" ht="20" hidden="1" customHeight="1" spans="1:6">
      <c r="A145" s="260" t="s">
        <v>371</v>
      </c>
      <c r="B145" s="261" t="s">
        <v>372</v>
      </c>
      <c r="C145" s="262"/>
      <c r="D145" s="263">
        <v>2127</v>
      </c>
      <c r="E145" s="264">
        <v>1</v>
      </c>
      <c r="F145" s="264">
        <v>5</v>
      </c>
    </row>
    <row r="146" customFormat="1" ht="20" hidden="1" customHeight="1" spans="1:6">
      <c r="A146" s="260" t="s">
        <v>373</v>
      </c>
      <c r="B146" s="261" t="s">
        <v>374</v>
      </c>
      <c r="C146" s="262"/>
      <c r="D146" s="263">
        <v>10</v>
      </c>
      <c r="E146" s="264"/>
      <c r="F146" s="264"/>
    </row>
    <row r="147" customFormat="1" ht="20" hidden="1" customHeight="1" spans="1:6">
      <c r="A147" s="260" t="s">
        <v>375</v>
      </c>
      <c r="B147" s="261" t="s">
        <v>376</v>
      </c>
      <c r="C147" s="262">
        <f t="shared" ref="C147:C150" si="8">F147+H147</f>
        <v>0</v>
      </c>
      <c r="D147" s="263">
        <v>104</v>
      </c>
      <c r="E147" s="264">
        <v>102</v>
      </c>
      <c r="F147" s="264"/>
    </row>
    <row r="148" customFormat="1" ht="20" hidden="1" customHeight="1" spans="1:6">
      <c r="A148" s="260" t="s">
        <v>377</v>
      </c>
      <c r="B148" s="261" t="s">
        <v>378</v>
      </c>
      <c r="C148" s="262">
        <f t="shared" si="8"/>
        <v>0</v>
      </c>
      <c r="D148" s="263">
        <v>64</v>
      </c>
      <c r="E148" s="264"/>
      <c r="F148" s="264"/>
    </row>
    <row r="149" s="249" customFormat="1" ht="28" customHeight="1" spans="1:6">
      <c r="A149" s="255" t="s">
        <v>379</v>
      </c>
      <c r="B149" s="255" t="s">
        <v>380</v>
      </c>
      <c r="C149" s="257">
        <v>4</v>
      </c>
      <c r="D149" s="263">
        <v>22</v>
      </c>
      <c r="E149" s="264">
        <v>13</v>
      </c>
      <c r="F149" s="264"/>
    </row>
    <row r="150" customFormat="1" ht="20" hidden="1" customHeight="1" spans="1:6">
      <c r="A150" s="260" t="s">
        <v>381</v>
      </c>
      <c r="B150" s="261" t="s">
        <v>380</v>
      </c>
      <c r="C150" s="262">
        <f t="shared" si="8"/>
        <v>0</v>
      </c>
      <c r="D150" s="263"/>
      <c r="E150" s="264">
        <v>584</v>
      </c>
      <c r="F150" s="264"/>
    </row>
    <row r="151" s="249" customFormat="1" ht="28" customHeight="1" spans="1:6">
      <c r="A151" s="255" t="s">
        <v>382</v>
      </c>
      <c r="B151" s="256" t="s">
        <v>383</v>
      </c>
      <c r="C151" s="257">
        <f>C152+C171+C175</f>
        <v>70</v>
      </c>
      <c r="D151" s="263">
        <v>149</v>
      </c>
      <c r="E151" s="264">
        <v>230</v>
      </c>
      <c r="F151" s="264"/>
    </row>
    <row r="152" s="249" customFormat="1" ht="28" customHeight="1" spans="1:6">
      <c r="A152" s="255" t="s">
        <v>384</v>
      </c>
      <c r="B152" s="256" t="s">
        <v>385</v>
      </c>
      <c r="C152" s="257">
        <v>47</v>
      </c>
      <c r="D152" s="263"/>
      <c r="E152" s="264"/>
      <c r="F152" s="264">
        <v>413</v>
      </c>
    </row>
    <row r="153" s="249" customFormat="1" ht="28" customHeight="1" spans="1:6">
      <c r="A153" s="255" t="s">
        <v>386</v>
      </c>
      <c r="B153" s="256" t="s">
        <v>131</v>
      </c>
      <c r="C153" s="257">
        <v>47</v>
      </c>
      <c r="D153" s="263">
        <v>50</v>
      </c>
      <c r="E153" s="264">
        <v>486</v>
      </c>
      <c r="F153" s="264"/>
    </row>
    <row r="154" customFormat="1" ht="20" hidden="1" customHeight="1" spans="1:6">
      <c r="A154" s="260" t="s">
        <v>387</v>
      </c>
      <c r="B154" s="261" t="s">
        <v>133</v>
      </c>
      <c r="C154" s="262"/>
      <c r="D154" s="263"/>
      <c r="E154" s="264"/>
      <c r="F154" s="264"/>
    </row>
    <row r="155" customFormat="1" ht="20" hidden="1" customHeight="1" spans="1:6">
      <c r="A155" s="260" t="s">
        <v>388</v>
      </c>
      <c r="B155" s="261" t="s">
        <v>135</v>
      </c>
      <c r="C155" s="262"/>
      <c r="D155" s="263"/>
      <c r="E155" s="264">
        <v>348</v>
      </c>
      <c r="F155" s="264"/>
    </row>
    <row r="156" customFormat="1" ht="20" hidden="1" customHeight="1" spans="1:6">
      <c r="A156" s="260" t="s">
        <v>389</v>
      </c>
      <c r="B156" s="261" t="s">
        <v>390</v>
      </c>
      <c r="C156" s="262"/>
      <c r="D156" s="263"/>
      <c r="E156" s="264">
        <v>34</v>
      </c>
      <c r="F156" s="264"/>
    </row>
    <row r="157" customFormat="1" ht="20" hidden="1" customHeight="1" spans="1:6">
      <c r="A157" s="260" t="s">
        <v>391</v>
      </c>
      <c r="B157" s="261" t="s">
        <v>392</v>
      </c>
      <c r="C157" s="262"/>
      <c r="D157" s="263"/>
      <c r="E157" s="264"/>
      <c r="F157" s="264"/>
    </row>
    <row r="158" customFormat="1" ht="20" hidden="1" customHeight="1" spans="1:6">
      <c r="A158" s="260" t="s">
        <v>393</v>
      </c>
      <c r="B158" s="261" t="s">
        <v>394</v>
      </c>
      <c r="C158" s="262"/>
      <c r="D158" s="263">
        <v>20</v>
      </c>
      <c r="E158" s="264"/>
      <c r="F158" s="264"/>
    </row>
    <row r="159" customFormat="1" ht="20" hidden="1" customHeight="1" spans="1:6">
      <c r="A159" s="260" t="s">
        <v>395</v>
      </c>
      <c r="B159" s="261" t="s">
        <v>396</v>
      </c>
      <c r="C159" s="262"/>
      <c r="D159" s="263">
        <v>294</v>
      </c>
      <c r="E159" s="264"/>
      <c r="F159" s="264"/>
    </row>
    <row r="160" customFormat="1" ht="20" hidden="1" customHeight="1" spans="1:6">
      <c r="A160" s="260" t="s">
        <v>397</v>
      </c>
      <c r="B160" s="261" t="s">
        <v>398</v>
      </c>
      <c r="C160" s="262"/>
      <c r="D160" s="263"/>
      <c r="E160" s="264"/>
      <c r="F160" s="264"/>
    </row>
    <row r="161" customFormat="1" ht="20" hidden="1" customHeight="1" spans="1:6">
      <c r="A161" s="260" t="s">
        <v>399</v>
      </c>
      <c r="B161" s="261" t="s">
        <v>400</v>
      </c>
      <c r="C161" s="262"/>
      <c r="D161" s="263"/>
      <c r="E161" s="264">
        <v>112</v>
      </c>
      <c r="F161" s="264"/>
    </row>
    <row r="162" customFormat="1" ht="20" hidden="1" customHeight="1" spans="1:6">
      <c r="A162" s="260" t="s">
        <v>401</v>
      </c>
      <c r="B162" s="261" t="s">
        <v>402</v>
      </c>
      <c r="C162" s="262"/>
      <c r="D162" s="263">
        <v>1100</v>
      </c>
      <c r="E162" s="264"/>
      <c r="F162" s="264"/>
    </row>
    <row r="163" customFormat="1" ht="20" hidden="1" customHeight="1" spans="1:6">
      <c r="A163" s="260" t="s">
        <v>403</v>
      </c>
      <c r="B163" s="261" t="s">
        <v>404</v>
      </c>
      <c r="C163" s="262"/>
      <c r="D163" s="263"/>
      <c r="E163" s="264"/>
      <c r="F163" s="264">
        <v>63</v>
      </c>
    </row>
    <row r="164" customFormat="1" ht="20" hidden="1" customHeight="1" spans="1:6">
      <c r="A164" s="260" t="s">
        <v>405</v>
      </c>
      <c r="B164" s="261" t="s">
        <v>394</v>
      </c>
      <c r="C164" s="262"/>
      <c r="D164" s="263"/>
      <c r="E164" s="264"/>
      <c r="F164" s="264">
        <v>12</v>
      </c>
    </row>
    <row r="165" customFormat="1" ht="20" hidden="1" customHeight="1" spans="1:6">
      <c r="A165" s="260" t="s">
        <v>406</v>
      </c>
      <c r="B165" s="261" t="s">
        <v>407</v>
      </c>
      <c r="C165" s="262"/>
      <c r="D165" s="263">
        <v>208</v>
      </c>
      <c r="E165" s="264"/>
      <c r="F165" s="264"/>
    </row>
    <row r="166" customFormat="1" ht="20" hidden="1" customHeight="1" spans="1:6">
      <c r="A166" s="260" t="s">
        <v>408</v>
      </c>
      <c r="B166" s="261" t="s">
        <v>409</v>
      </c>
      <c r="C166" s="262"/>
      <c r="D166" s="263">
        <v>15</v>
      </c>
      <c r="E166" s="264"/>
      <c r="F166" s="264"/>
    </row>
    <row r="167" customFormat="1" ht="20" hidden="1" customHeight="1" spans="1:6">
      <c r="A167" s="260" t="s">
        <v>410</v>
      </c>
      <c r="B167" s="261" t="s">
        <v>411</v>
      </c>
      <c r="C167" s="262"/>
      <c r="D167" s="263"/>
      <c r="E167" s="264">
        <v>666</v>
      </c>
      <c r="F167" s="264"/>
    </row>
    <row r="168" customFormat="1" ht="20" hidden="1" customHeight="1" spans="1:6">
      <c r="A168" s="260" t="s">
        <v>412</v>
      </c>
      <c r="B168" s="261" t="s">
        <v>413</v>
      </c>
      <c r="C168" s="262"/>
      <c r="D168" s="263">
        <v>650</v>
      </c>
      <c r="E168" s="264"/>
      <c r="F168" s="264"/>
    </row>
    <row r="169" customFormat="1" ht="20" hidden="1" customHeight="1" spans="1:6">
      <c r="A169" s="260" t="s">
        <v>414</v>
      </c>
      <c r="B169" s="261" t="s">
        <v>415</v>
      </c>
      <c r="C169" s="262"/>
      <c r="D169" s="263">
        <v>268</v>
      </c>
      <c r="E169" s="264"/>
      <c r="F169" s="264"/>
    </row>
    <row r="170" customFormat="1" ht="20" hidden="1" customHeight="1" spans="1:6">
      <c r="A170" s="260" t="s">
        <v>416</v>
      </c>
      <c r="B170" s="261" t="s">
        <v>417</v>
      </c>
      <c r="C170" s="262"/>
      <c r="D170" s="263">
        <v>8</v>
      </c>
      <c r="E170" s="264"/>
      <c r="F170" s="264"/>
    </row>
    <row r="171" s="249" customFormat="1" ht="28" customHeight="1" spans="1:6">
      <c r="A171" s="255" t="s">
        <v>418</v>
      </c>
      <c r="B171" s="256" t="s">
        <v>419</v>
      </c>
      <c r="C171" s="257">
        <v>13</v>
      </c>
      <c r="D171" s="263">
        <v>248</v>
      </c>
      <c r="E171" s="264"/>
      <c r="F171" s="264"/>
    </row>
    <row r="172" s="249" customFormat="1" ht="28" customHeight="1" spans="1:6">
      <c r="A172" s="255" t="s">
        <v>420</v>
      </c>
      <c r="B172" s="256" t="s">
        <v>421</v>
      </c>
      <c r="C172" s="257">
        <v>13</v>
      </c>
      <c r="D172" s="263">
        <v>77</v>
      </c>
      <c r="E172" s="264"/>
      <c r="F172" s="264"/>
    </row>
    <row r="173" customFormat="1" ht="20" hidden="1" customHeight="1" spans="1:6">
      <c r="A173" s="260" t="s">
        <v>422</v>
      </c>
      <c r="B173" s="261" t="s">
        <v>423</v>
      </c>
      <c r="C173" s="262"/>
      <c r="D173" s="263">
        <v>2</v>
      </c>
      <c r="E173" s="264">
        <v>11</v>
      </c>
      <c r="F173" s="264"/>
    </row>
    <row r="174" customFormat="1" ht="20" hidden="1" customHeight="1" spans="1:6">
      <c r="A174" s="260" t="s">
        <v>424</v>
      </c>
      <c r="B174" s="261" t="s">
        <v>425</v>
      </c>
      <c r="C174" s="262"/>
      <c r="D174" s="263">
        <v>400</v>
      </c>
      <c r="E174" s="264"/>
      <c r="F174" s="264"/>
    </row>
    <row r="175" s="249" customFormat="1" ht="28" customHeight="1" spans="1:6">
      <c r="A175" s="255" t="s">
        <v>426</v>
      </c>
      <c r="B175" s="256" t="s">
        <v>427</v>
      </c>
      <c r="C175" s="257">
        <v>10</v>
      </c>
      <c r="D175" s="263">
        <v>600</v>
      </c>
      <c r="E175" s="264"/>
      <c r="F175" s="264"/>
    </row>
    <row r="176" s="249" customFormat="1" ht="28" customHeight="1" spans="1:6">
      <c r="A176" s="255" t="s">
        <v>428</v>
      </c>
      <c r="B176" s="256" t="s">
        <v>429</v>
      </c>
      <c r="C176" s="257">
        <v>10</v>
      </c>
      <c r="D176" s="263">
        <v>768</v>
      </c>
      <c r="E176" s="264"/>
      <c r="F176" s="264"/>
    </row>
    <row r="177" customFormat="1" ht="20" hidden="1" customHeight="1" spans="1:3">
      <c r="A177" s="260" t="s">
        <v>430</v>
      </c>
      <c r="B177" s="261" t="s">
        <v>431</v>
      </c>
      <c r="C177" s="262"/>
    </row>
    <row r="178" customFormat="1" ht="20" hidden="1" customHeight="1" spans="1:3">
      <c r="A178" s="260" t="s">
        <v>432</v>
      </c>
      <c r="B178" s="261" t="s">
        <v>433</v>
      </c>
      <c r="C178" s="262"/>
    </row>
    <row r="179" customFormat="1" ht="20" hidden="1" customHeight="1" spans="1:3">
      <c r="A179" s="260" t="s">
        <v>434</v>
      </c>
      <c r="B179" s="261" t="s">
        <v>435</v>
      </c>
      <c r="C179" s="262"/>
    </row>
    <row r="180" customFormat="1" ht="20" hidden="1" customHeight="1" spans="1:3">
      <c r="A180" s="260" t="s">
        <v>436</v>
      </c>
      <c r="B180" s="261" t="s">
        <v>394</v>
      </c>
      <c r="C180" s="262"/>
    </row>
    <row r="181" customFormat="1" ht="20" hidden="1" customHeight="1" spans="1:3">
      <c r="A181" s="260" t="s">
        <v>437</v>
      </c>
      <c r="B181" s="261" t="s">
        <v>438</v>
      </c>
      <c r="C181" s="262"/>
    </row>
    <row r="182" customFormat="1" ht="20" hidden="1" customHeight="1" spans="1:3">
      <c r="A182" s="260" t="s">
        <v>439</v>
      </c>
      <c r="B182" s="261" t="s">
        <v>440</v>
      </c>
      <c r="C182" s="262"/>
    </row>
    <row r="183" customFormat="1" ht="20" hidden="1" customHeight="1" spans="1:3">
      <c r="A183" s="260" t="s">
        <v>441</v>
      </c>
      <c r="B183" s="261" t="s">
        <v>442</v>
      </c>
      <c r="C183" s="262"/>
    </row>
    <row r="184" customFormat="1" ht="20" hidden="1" customHeight="1" spans="1:3">
      <c r="A184" s="260" t="s">
        <v>443</v>
      </c>
      <c r="B184" s="261" t="s">
        <v>444</v>
      </c>
      <c r="C184" s="262"/>
    </row>
    <row r="185" customFormat="1" ht="20" hidden="1" customHeight="1" spans="1:3">
      <c r="A185" s="260" t="s">
        <v>445</v>
      </c>
      <c r="B185" s="261" t="s">
        <v>446</v>
      </c>
      <c r="C185" s="262"/>
    </row>
    <row r="186" customFormat="1" ht="20" hidden="1" customHeight="1" spans="1:3">
      <c r="A186" s="260" t="s">
        <v>447</v>
      </c>
      <c r="B186" s="261" t="s">
        <v>448</v>
      </c>
      <c r="C186" s="262"/>
    </row>
    <row r="187" customFormat="1" ht="20" hidden="1" customHeight="1" spans="1:3">
      <c r="A187" s="260" t="s">
        <v>449</v>
      </c>
      <c r="B187" s="261" t="s">
        <v>450</v>
      </c>
      <c r="C187" s="262"/>
    </row>
    <row r="188" customFormat="1" ht="20" hidden="1" customHeight="1" spans="1:3">
      <c r="A188" s="260" t="s">
        <v>451</v>
      </c>
      <c r="B188" s="261" t="s">
        <v>452</v>
      </c>
      <c r="C188" s="262"/>
    </row>
    <row r="189" customFormat="1" ht="20" hidden="1" customHeight="1" spans="1:3">
      <c r="A189" s="260" t="s">
        <v>453</v>
      </c>
      <c r="B189" s="261" t="s">
        <v>454</v>
      </c>
      <c r="C189" s="262"/>
    </row>
    <row r="190" customFormat="1" ht="20" hidden="1" customHeight="1" spans="1:3">
      <c r="A190" s="260" t="s">
        <v>455</v>
      </c>
      <c r="B190" s="261" t="s">
        <v>456</v>
      </c>
      <c r="C190" s="262"/>
    </row>
    <row r="191" customFormat="1" ht="20" hidden="1" customHeight="1" spans="1:3">
      <c r="A191" s="260" t="s">
        <v>457</v>
      </c>
      <c r="B191" s="261" t="s">
        <v>458</v>
      </c>
      <c r="C191" s="262"/>
    </row>
    <row r="192" customFormat="1" ht="20" hidden="1" customHeight="1" spans="1:3">
      <c r="A192" s="260" t="s">
        <v>459</v>
      </c>
      <c r="B192" s="261" t="s">
        <v>460</v>
      </c>
      <c r="C192" s="262"/>
    </row>
    <row r="193" customFormat="1" ht="20" hidden="1" customHeight="1" spans="1:3">
      <c r="A193" s="260" t="s">
        <v>461</v>
      </c>
      <c r="B193" s="261" t="s">
        <v>456</v>
      </c>
      <c r="C193" s="262"/>
    </row>
    <row r="194" s="249" customFormat="1" ht="28" customHeight="1" spans="1:6">
      <c r="A194" s="255" t="s">
        <v>462</v>
      </c>
      <c r="B194" s="256" t="s">
        <v>463</v>
      </c>
      <c r="C194" s="257">
        <f>C195+C221+C229</f>
        <v>290</v>
      </c>
      <c r="D194"/>
      <c r="E194"/>
      <c r="F194"/>
    </row>
    <row r="195" s="249" customFormat="1" ht="28" customHeight="1" spans="1:6">
      <c r="A195" s="255" t="s">
        <v>464</v>
      </c>
      <c r="B195" s="256" t="s">
        <v>465</v>
      </c>
      <c r="C195" s="257">
        <f>C198+C208</f>
        <v>32</v>
      </c>
      <c r="D195"/>
      <c r="E195"/>
      <c r="F195"/>
    </row>
    <row r="196" customFormat="1" ht="20" hidden="1" customHeight="1" spans="1:3">
      <c r="A196" s="260" t="s">
        <v>466</v>
      </c>
      <c r="B196" s="261" t="s">
        <v>131</v>
      </c>
      <c r="C196" s="262"/>
    </row>
    <row r="197" customFormat="1" ht="20" hidden="1" customHeight="1" spans="1:3">
      <c r="A197" s="260" t="s">
        <v>467</v>
      </c>
      <c r="B197" s="261" t="s">
        <v>133</v>
      </c>
      <c r="C197" s="262"/>
    </row>
    <row r="198" s="249" customFormat="1" ht="28" customHeight="1" spans="1:6">
      <c r="A198" s="255" t="s">
        <v>468</v>
      </c>
      <c r="B198" s="256" t="s">
        <v>469</v>
      </c>
      <c r="C198" s="257">
        <v>5</v>
      </c>
      <c r="D198"/>
      <c r="E198"/>
      <c r="F198"/>
    </row>
    <row r="199" customFormat="1" ht="20" hidden="1" customHeight="1" spans="1:3">
      <c r="A199" s="260" t="s">
        <v>470</v>
      </c>
      <c r="B199" s="261" t="s">
        <v>471</v>
      </c>
      <c r="C199" s="262"/>
    </row>
    <row r="200" customFormat="1" ht="20" hidden="1" customHeight="1" spans="1:3">
      <c r="A200" s="260" t="s">
        <v>472</v>
      </c>
      <c r="B200" s="261" t="s">
        <v>473</v>
      </c>
      <c r="C200" s="262"/>
    </row>
    <row r="201" customFormat="1" ht="20" hidden="1" customHeight="1" spans="1:3">
      <c r="A201" s="260" t="s">
        <v>474</v>
      </c>
      <c r="B201" s="261" t="s">
        <v>475</v>
      </c>
      <c r="C201" s="262"/>
    </row>
    <row r="202" customFormat="1" ht="20" hidden="1" customHeight="1" spans="1:3">
      <c r="A202" s="260" t="s">
        <v>476</v>
      </c>
      <c r="B202" s="261" t="s">
        <v>477</v>
      </c>
      <c r="C202" s="262"/>
    </row>
    <row r="203" customFormat="1" ht="20" hidden="1" customHeight="1" spans="1:3">
      <c r="A203" s="260" t="s">
        <v>478</v>
      </c>
      <c r="B203" s="261" t="s">
        <v>479</v>
      </c>
      <c r="C203" s="262"/>
    </row>
    <row r="204" customFormat="1" ht="20" hidden="1" customHeight="1" spans="1:3">
      <c r="A204" s="260" t="s">
        <v>480</v>
      </c>
      <c r="B204" s="261" t="s">
        <v>481</v>
      </c>
      <c r="C204" s="262"/>
    </row>
    <row r="205" customFormat="1" ht="20" hidden="1" customHeight="1" spans="1:3">
      <c r="A205" s="260" t="s">
        <v>482</v>
      </c>
      <c r="B205" s="261" t="s">
        <v>483</v>
      </c>
      <c r="C205" s="262"/>
    </row>
    <row r="206" customFormat="1" ht="20" hidden="1" customHeight="1" spans="1:3">
      <c r="A206" s="260" t="s">
        <v>484</v>
      </c>
      <c r="B206" s="261" t="s">
        <v>485</v>
      </c>
      <c r="C206" s="262"/>
    </row>
    <row r="207" customFormat="1" ht="20" hidden="1" customHeight="1" spans="1:3">
      <c r="A207" s="260" t="s">
        <v>486</v>
      </c>
      <c r="B207" s="261" t="s">
        <v>487</v>
      </c>
      <c r="C207" s="262"/>
    </row>
    <row r="208" s="249" customFormat="1" ht="28" customHeight="1" spans="1:6">
      <c r="A208" s="255" t="s">
        <v>488</v>
      </c>
      <c r="B208" s="256" t="s">
        <v>489</v>
      </c>
      <c r="C208" s="257">
        <v>27</v>
      </c>
      <c r="D208"/>
      <c r="E208"/>
      <c r="F208"/>
    </row>
    <row r="209" customFormat="1" ht="20" hidden="1" customHeight="1" spans="1:3">
      <c r="A209" s="260" t="s">
        <v>490</v>
      </c>
      <c r="B209" s="261" t="s">
        <v>491</v>
      </c>
      <c r="C209" s="262"/>
    </row>
    <row r="210" customFormat="1" ht="20" hidden="1" customHeight="1" spans="1:3">
      <c r="A210" s="260" t="s">
        <v>492</v>
      </c>
      <c r="B210" s="261" t="s">
        <v>131</v>
      </c>
      <c r="C210" s="262"/>
    </row>
    <row r="211" customFormat="1" ht="20" hidden="1" customHeight="1" spans="1:3">
      <c r="A211" s="260" t="s">
        <v>493</v>
      </c>
      <c r="B211" s="261" t="s">
        <v>494</v>
      </c>
      <c r="C211" s="262"/>
    </row>
    <row r="212" customFormat="1" ht="20" hidden="1" customHeight="1" spans="1:3">
      <c r="A212" s="260" t="s">
        <v>495</v>
      </c>
      <c r="B212" s="261" t="s">
        <v>496</v>
      </c>
      <c r="C212" s="262"/>
    </row>
    <row r="213" customFormat="1" ht="20" hidden="1" customHeight="1" spans="1:3">
      <c r="A213" s="260" t="s">
        <v>497</v>
      </c>
      <c r="B213" s="261" t="s">
        <v>498</v>
      </c>
      <c r="C213" s="262"/>
    </row>
    <row r="214" customFormat="1" ht="20" hidden="1" customHeight="1" spans="1:3">
      <c r="A214" s="260" t="s">
        <v>499</v>
      </c>
      <c r="B214" s="261" t="s">
        <v>500</v>
      </c>
      <c r="C214" s="262"/>
    </row>
    <row r="215" customFormat="1" ht="20" hidden="1" customHeight="1" spans="1:3">
      <c r="A215" s="260" t="s">
        <v>501</v>
      </c>
      <c r="B215" s="261" t="s">
        <v>131</v>
      </c>
      <c r="C215" s="262"/>
    </row>
    <row r="216" customFormat="1" ht="20" hidden="1" customHeight="1" spans="1:3">
      <c r="A216" s="260" t="s">
        <v>502</v>
      </c>
      <c r="B216" s="261" t="s">
        <v>503</v>
      </c>
      <c r="C216" s="262"/>
    </row>
    <row r="217" customFormat="1" ht="20" hidden="1" customHeight="1" spans="1:3">
      <c r="A217" s="260" t="s">
        <v>504</v>
      </c>
      <c r="B217" s="261" t="s">
        <v>505</v>
      </c>
      <c r="C217" s="262"/>
    </row>
    <row r="218" customFormat="1" ht="20" hidden="1" customHeight="1" spans="1:3">
      <c r="A218" s="260" t="s">
        <v>506</v>
      </c>
      <c r="B218" s="261" t="s">
        <v>507</v>
      </c>
      <c r="C218" s="262"/>
    </row>
    <row r="219" customFormat="1" ht="20" hidden="1" customHeight="1" spans="1:3">
      <c r="A219" s="260" t="s">
        <v>508</v>
      </c>
      <c r="B219" s="261" t="s">
        <v>509</v>
      </c>
      <c r="C219" s="262"/>
    </row>
    <row r="220" customFormat="1" ht="20" hidden="1" customHeight="1" spans="1:3">
      <c r="A220" s="260" t="s">
        <v>510</v>
      </c>
      <c r="B220" s="261" t="s">
        <v>511</v>
      </c>
      <c r="C220" s="262"/>
    </row>
    <row r="221" s="249" customFormat="1" ht="28" customHeight="1" spans="1:6">
      <c r="A221" s="255" t="s">
        <v>512</v>
      </c>
      <c r="B221" s="256" t="s">
        <v>513</v>
      </c>
      <c r="C221" s="257">
        <v>2</v>
      </c>
      <c r="D221"/>
      <c r="E221"/>
      <c r="F221"/>
    </row>
    <row r="222" s="249" customFormat="1" ht="28" customHeight="1" spans="1:6">
      <c r="A222" s="255" t="s">
        <v>514</v>
      </c>
      <c r="B222" s="256" t="s">
        <v>515</v>
      </c>
      <c r="C222" s="257">
        <v>2</v>
      </c>
      <c r="D222"/>
      <c r="E222"/>
      <c r="F222"/>
    </row>
    <row r="223" customFormat="1" ht="20" hidden="1" customHeight="1" spans="1:3">
      <c r="A223" s="260" t="s">
        <v>516</v>
      </c>
      <c r="B223" s="261" t="s">
        <v>517</v>
      </c>
      <c r="C223" s="262"/>
    </row>
    <row r="224" customFormat="1" ht="20" hidden="1" customHeight="1" spans="1:3">
      <c r="A224" s="260" t="s">
        <v>518</v>
      </c>
      <c r="B224" s="261" t="s">
        <v>131</v>
      </c>
      <c r="C224" s="262"/>
    </row>
    <row r="225" customFormat="1" ht="20" hidden="1" customHeight="1" spans="1:3">
      <c r="A225" s="260" t="s">
        <v>519</v>
      </c>
      <c r="B225" s="261" t="s">
        <v>135</v>
      </c>
      <c r="C225" s="262"/>
    </row>
    <row r="226" customFormat="1" ht="20" hidden="1" customHeight="1" spans="1:3">
      <c r="A226" s="260" t="s">
        <v>520</v>
      </c>
      <c r="B226" s="261" t="s">
        <v>521</v>
      </c>
      <c r="C226" s="262"/>
    </row>
    <row r="227" customFormat="1" ht="20" hidden="1" customHeight="1" spans="1:3">
      <c r="A227" s="260" t="s">
        <v>522</v>
      </c>
      <c r="B227" s="261" t="s">
        <v>523</v>
      </c>
      <c r="C227" s="262"/>
    </row>
    <row r="228" customFormat="1" ht="20" hidden="1" customHeight="1" spans="1:3">
      <c r="A228" s="260" t="s">
        <v>524</v>
      </c>
      <c r="B228" s="261" t="s">
        <v>525</v>
      </c>
      <c r="C228" s="262"/>
    </row>
    <row r="229" s="249" customFormat="1" ht="28" customHeight="1" spans="1:6">
      <c r="A229" s="255" t="s">
        <v>526</v>
      </c>
      <c r="B229" s="256" t="s">
        <v>527</v>
      </c>
      <c r="C229" s="257">
        <v>256</v>
      </c>
      <c r="D229"/>
      <c r="E229"/>
      <c r="F229"/>
    </row>
    <row r="230" customFormat="1" ht="20" hidden="1" customHeight="1" spans="1:3">
      <c r="A230" s="260" t="s">
        <v>528</v>
      </c>
      <c r="B230" s="261" t="s">
        <v>529</v>
      </c>
      <c r="C230" s="262"/>
    </row>
    <row r="231" customFormat="1" ht="20" hidden="1" customHeight="1" spans="1:3">
      <c r="A231" s="260" t="s">
        <v>530</v>
      </c>
      <c r="B231" s="261" t="s">
        <v>527</v>
      </c>
      <c r="C231" s="262">
        <f>F231+G231</f>
        <v>0</v>
      </c>
    </row>
    <row r="232" s="249" customFormat="1" ht="28" customHeight="1" spans="1:6">
      <c r="A232" s="255" t="s">
        <v>531</v>
      </c>
      <c r="B232" s="256" t="s">
        <v>532</v>
      </c>
      <c r="C232" s="257">
        <f>C233+C245+C250+C258+C260+C265+C272+C277+C288+C291+C293+C296+C299+C302+C308+C310</f>
        <v>2</v>
      </c>
      <c r="D232"/>
      <c r="E232"/>
      <c r="F232"/>
    </row>
    <row r="233" customFormat="1" ht="20" hidden="1" customHeight="1" spans="1:3">
      <c r="A233" s="260" t="s">
        <v>533</v>
      </c>
      <c r="B233" s="261" t="s">
        <v>534</v>
      </c>
      <c r="C233" s="262">
        <f>C234+C241+C242+C243</f>
        <v>0</v>
      </c>
    </row>
    <row r="234" customFormat="1" ht="20" hidden="1" customHeight="1" spans="1:3">
      <c r="A234" s="260" t="s">
        <v>535</v>
      </c>
      <c r="B234" s="261" t="s">
        <v>131</v>
      </c>
      <c r="C234" s="262">
        <f>F234+H234</f>
        <v>0</v>
      </c>
    </row>
    <row r="235" customFormat="1" ht="20" hidden="1" customHeight="1" spans="1:3">
      <c r="A235" s="260" t="s">
        <v>536</v>
      </c>
      <c r="B235" s="261" t="s">
        <v>133</v>
      </c>
      <c r="C235" s="262"/>
    </row>
    <row r="236" customFormat="1" ht="20" hidden="1" customHeight="1" spans="1:3">
      <c r="A236" s="260" t="s">
        <v>537</v>
      </c>
      <c r="B236" s="261" t="s">
        <v>135</v>
      </c>
      <c r="C236" s="262"/>
    </row>
    <row r="237" customFormat="1" ht="20" hidden="1" customHeight="1" spans="1:3">
      <c r="A237" s="260" t="s">
        <v>538</v>
      </c>
      <c r="B237" s="261" t="s">
        <v>539</v>
      </c>
      <c r="C237" s="262"/>
    </row>
    <row r="238" customFormat="1" ht="20" hidden="1" customHeight="1" spans="1:3">
      <c r="A238" s="260" t="s">
        <v>540</v>
      </c>
      <c r="B238" s="261" t="s">
        <v>541</v>
      </c>
      <c r="C238" s="262"/>
    </row>
    <row r="239" customFormat="1" ht="20" hidden="1" customHeight="1" spans="1:3">
      <c r="A239" s="260" t="s">
        <v>542</v>
      </c>
      <c r="B239" s="261" t="s">
        <v>543</v>
      </c>
      <c r="C239" s="262"/>
    </row>
    <row r="240" customFormat="1" ht="20" hidden="1" customHeight="1" spans="1:3">
      <c r="A240" s="260" t="s">
        <v>544</v>
      </c>
      <c r="B240" s="261" t="s">
        <v>545</v>
      </c>
      <c r="C240" s="262"/>
    </row>
    <row r="241" customFormat="1" ht="20" hidden="1" customHeight="1" spans="1:3">
      <c r="A241" s="260" t="s">
        <v>546</v>
      </c>
      <c r="B241" s="261" t="s">
        <v>220</v>
      </c>
      <c r="C241" s="262">
        <f t="shared" ref="C241:C243" si="9">F241+H241</f>
        <v>0</v>
      </c>
    </row>
    <row r="242" customFormat="1" ht="20" hidden="1" customHeight="1" spans="1:3">
      <c r="A242" s="260" t="s">
        <v>547</v>
      </c>
      <c r="B242" s="261" t="s">
        <v>548</v>
      </c>
      <c r="C242" s="262">
        <f t="shared" si="9"/>
        <v>0</v>
      </c>
    </row>
    <row r="243" hidden="1" spans="1:3">
      <c r="A243" s="266" t="s">
        <v>549</v>
      </c>
      <c r="B243" s="267" t="s">
        <v>550</v>
      </c>
      <c r="C243" s="268">
        <f t="shared" si="9"/>
        <v>0</v>
      </c>
    </row>
    <row r="244" hidden="1" spans="1:3">
      <c r="A244" s="266" t="s">
        <v>551</v>
      </c>
      <c r="B244" s="267" t="s">
        <v>552</v>
      </c>
      <c r="C244" s="268"/>
    </row>
    <row r="245" hidden="1" spans="1:3">
      <c r="A245" s="266" t="s">
        <v>553</v>
      </c>
      <c r="B245" s="267" t="s">
        <v>554</v>
      </c>
      <c r="C245" s="268">
        <f>C246+C249</f>
        <v>0</v>
      </c>
    </row>
    <row r="246" hidden="1" spans="1:3">
      <c r="A246" s="266" t="s">
        <v>555</v>
      </c>
      <c r="B246" s="267" t="s">
        <v>131</v>
      </c>
      <c r="C246" s="268">
        <f>F246+H246</f>
        <v>0</v>
      </c>
    </row>
    <row r="247" hidden="1" spans="1:3">
      <c r="A247" s="266" t="s">
        <v>556</v>
      </c>
      <c r="B247" s="267" t="s">
        <v>557</v>
      </c>
      <c r="C247" s="268"/>
    </row>
    <row r="248" hidden="1" spans="1:3">
      <c r="A248" s="266" t="s">
        <v>558</v>
      </c>
      <c r="B248" s="267" t="s">
        <v>559</v>
      </c>
      <c r="C248" s="268"/>
    </row>
    <row r="249" hidden="1" spans="1:3">
      <c r="A249" s="266" t="s">
        <v>560</v>
      </c>
      <c r="B249" s="267" t="s">
        <v>561</v>
      </c>
      <c r="C249" s="268">
        <f>F249+H249</f>
        <v>0</v>
      </c>
    </row>
    <row r="250" hidden="1" spans="1:3">
      <c r="A250" s="266" t="s">
        <v>562</v>
      </c>
      <c r="B250" s="267" t="s">
        <v>563</v>
      </c>
      <c r="C250" s="268">
        <f>C256+C257</f>
        <v>0</v>
      </c>
    </row>
    <row r="251" hidden="1" spans="1:3">
      <c r="A251" s="266" t="s">
        <v>564</v>
      </c>
      <c r="B251" s="267" t="s">
        <v>565</v>
      </c>
      <c r="C251" s="268"/>
    </row>
    <row r="252" hidden="1" spans="1:3">
      <c r="A252" s="266" t="s">
        <v>566</v>
      </c>
      <c r="B252" s="267" t="s">
        <v>567</v>
      </c>
      <c r="C252" s="268"/>
    </row>
    <row r="253" hidden="1" spans="1:3">
      <c r="A253" s="266" t="s">
        <v>568</v>
      </c>
      <c r="B253" s="267" t="s">
        <v>569</v>
      </c>
      <c r="C253" s="268"/>
    </row>
    <row r="254" hidden="1" spans="1:3">
      <c r="A254" s="266" t="s">
        <v>570</v>
      </c>
      <c r="B254" s="267" t="s">
        <v>571</v>
      </c>
      <c r="C254" s="268"/>
    </row>
    <row r="255" hidden="1" spans="1:3">
      <c r="A255" s="266" t="s">
        <v>572</v>
      </c>
      <c r="B255" s="267" t="s">
        <v>573</v>
      </c>
      <c r="C255" s="268"/>
    </row>
    <row r="256" hidden="1" spans="1:3">
      <c r="A256" s="266" t="s">
        <v>574</v>
      </c>
      <c r="B256" s="267" t="s">
        <v>575</v>
      </c>
      <c r="C256" s="268">
        <f t="shared" ref="C256:C259" si="10">F256+H256</f>
        <v>0</v>
      </c>
    </row>
    <row r="257" hidden="1" spans="1:3">
      <c r="A257" s="266" t="s">
        <v>576</v>
      </c>
      <c r="B257" s="267" t="s">
        <v>577</v>
      </c>
      <c r="C257" s="268">
        <f t="shared" si="10"/>
        <v>0</v>
      </c>
    </row>
    <row r="258" hidden="1" spans="1:3">
      <c r="A258" s="266" t="s">
        <v>578</v>
      </c>
      <c r="B258" s="267" t="s">
        <v>579</v>
      </c>
      <c r="C258" s="268">
        <f>C259</f>
        <v>0</v>
      </c>
    </row>
    <row r="259" hidden="1" spans="1:3">
      <c r="A259" s="266" t="s">
        <v>580</v>
      </c>
      <c r="B259" s="267" t="s">
        <v>581</v>
      </c>
      <c r="C259" s="268">
        <f t="shared" si="10"/>
        <v>0</v>
      </c>
    </row>
    <row r="260" hidden="1" spans="1:3">
      <c r="A260" s="266" t="s">
        <v>582</v>
      </c>
      <c r="B260" s="267" t="s">
        <v>583</v>
      </c>
      <c r="C260" s="268">
        <f>C262+C264</f>
        <v>0</v>
      </c>
    </row>
    <row r="261" hidden="1" spans="1:3">
      <c r="A261" s="266" t="s">
        <v>584</v>
      </c>
      <c r="B261" s="267" t="s">
        <v>585</v>
      </c>
      <c r="C261" s="268"/>
    </row>
    <row r="262" hidden="1" spans="1:3">
      <c r="A262" s="266" t="s">
        <v>586</v>
      </c>
      <c r="B262" s="267" t="s">
        <v>587</v>
      </c>
      <c r="C262" s="268">
        <f>F262+H262</f>
        <v>0</v>
      </c>
    </row>
    <row r="263" hidden="1" spans="1:3">
      <c r="A263" s="266" t="s">
        <v>588</v>
      </c>
      <c r="B263" s="267" t="s">
        <v>589</v>
      </c>
      <c r="C263" s="268"/>
    </row>
    <row r="264" hidden="1" spans="1:3">
      <c r="A264" s="266" t="s">
        <v>590</v>
      </c>
      <c r="B264" s="267" t="s">
        <v>591</v>
      </c>
      <c r="C264" s="268">
        <f>F264+H264+J264</f>
        <v>0</v>
      </c>
    </row>
    <row r="265" hidden="1" spans="1:3">
      <c r="A265" s="266" t="s">
        <v>592</v>
      </c>
      <c r="B265" s="267" t="s">
        <v>593</v>
      </c>
      <c r="C265" s="268">
        <f>C266+C270+C271</f>
        <v>0</v>
      </c>
    </row>
    <row r="266" hidden="1" spans="1:3">
      <c r="A266" s="266" t="s">
        <v>594</v>
      </c>
      <c r="B266" s="267" t="s">
        <v>595</v>
      </c>
      <c r="C266" s="268">
        <f t="shared" ref="C266:C271" si="11">F266+H266</f>
        <v>0</v>
      </c>
    </row>
    <row r="267" hidden="1" spans="1:3">
      <c r="A267" s="266" t="s">
        <v>596</v>
      </c>
      <c r="B267" s="267" t="s">
        <v>597</v>
      </c>
      <c r="C267" s="268"/>
    </row>
    <row r="268" hidden="1" spans="1:3">
      <c r="A268" s="266" t="s">
        <v>598</v>
      </c>
      <c r="B268" s="267" t="s">
        <v>599</v>
      </c>
      <c r="C268" s="268"/>
    </row>
    <row r="269" hidden="1" spans="1:3">
      <c r="A269" s="266" t="s">
        <v>600</v>
      </c>
      <c r="B269" s="267" t="s">
        <v>601</v>
      </c>
      <c r="C269" s="268"/>
    </row>
    <row r="270" hidden="1" spans="1:3">
      <c r="A270" s="266" t="s">
        <v>602</v>
      </c>
      <c r="B270" s="267" t="s">
        <v>603</v>
      </c>
      <c r="C270" s="268">
        <f t="shared" si="11"/>
        <v>0</v>
      </c>
    </row>
    <row r="271" hidden="1" spans="1:3">
      <c r="A271" s="266" t="s">
        <v>604</v>
      </c>
      <c r="B271" s="267" t="s">
        <v>605</v>
      </c>
      <c r="C271" s="268">
        <f t="shared" si="11"/>
        <v>0</v>
      </c>
    </row>
    <row r="272" hidden="1" spans="1:3">
      <c r="A272" s="266" t="s">
        <v>606</v>
      </c>
      <c r="B272" s="267" t="s">
        <v>607</v>
      </c>
      <c r="C272" s="268">
        <f>C274+C275+C276</f>
        <v>0</v>
      </c>
    </row>
    <row r="273" hidden="1" spans="1:3">
      <c r="A273" s="266" t="s">
        <v>608</v>
      </c>
      <c r="B273" s="267" t="s">
        <v>609</v>
      </c>
      <c r="C273" s="268"/>
    </row>
    <row r="274" hidden="1" spans="1:3">
      <c r="A274" s="266" t="s">
        <v>610</v>
      </c>
      <c r="B274" s="267" t="s">
        <v>611</v>
      </c>
      <c r="C274" s="268">
        <f>F274+H274+J274</f>
        <v>0</v>
      </c>
    </row>
    <row r="275" hidden="1" spans="1:3">
      <c r="A275" s="266" t="s">
        <v>612</v>
      </c>
      <c r="B275" s="267" t="s">
        <v>613</v>
      </c>
      <c r="C275" s="268">
        <f t="shared" ref="C275:C278" si="12">F275+H275</f>
        <v>0</v>
      </c>
    </row>
    <row r="276" hidden="1" spans="1:3">
      <c r="A276" s="266" t="s">
        <v>614</v>
      </c>
      <c r="B276" s="267" t="s">
        <v>615</v>
      </c>
      <c r="C276" s="268">
        <f t="shared" si="12"/>
        <v>0</v>
      </c>
    </row>
    <row r="277" hidden="1" spans="1:3">
      <c r="A277" s="266" t="s">
        <v>616</v>
      </c>
      <c r="B277" s="267" t="s">
        <v>617</v>
      </c>
      <c r="C277" s="268">
        <f>C278+C280+C283+C284</f>
        <v>0</v>
      </c>
    </row>
    <row r="278" hidden="1" spans="1:3">
      <c r="A278" s="266" t="s">
        <v>618</v>
      </c>
      <c r="B278" s="267" t="s">
        <v>131</v>
      </c>
      <c r="C278" s="268">
        <f t="shared" si="12"/>
        <v>0</v>
      </c>
    </row>
    <row r="279" hidden="1" spans="1:3">
      <c r="A279" s="266" t="s">
        <v>619</v>
      </c>
      <c r="B279" s="267" t="s">
        <v>135</v>
      </c>
      <c r="C279" s="268"/>
    </row>
    <row r="280" hidden="1" spans="1:3">
      <c r="A280" s="266" t="s">
        <v>620</v>
      </c>
      <c r="B280" s="267" t="s">
        <v>621</v>
      </c>
      <c r="C280" s="268">
        <f>F280+H280+J280</f>
        <v>0</v>
      </c>
    </row>
    <row r="281" hidden="1" spans="1:3">
      <c r="A281" s="266" t="s">
        <v>622</v>
      </c>
      <c r="B281" s="267" t="s">
        <v>623</v>
      </c>
      <c r="C281" s="268"/>
    </row>
    <row r="282" hidden="1" spans="1:3">
      <c r="A282" s="266" t="s">
        <v>624</v>
      </c>
      <c r="B282" s="267" t="s">
        <v>625</v>
      </c>
      <c r="C282" s="268"/>
    </row>
    <row r="283" hidden="1" spans="1:3">
      <c r="A283" s="266" t="s">
        <v>626</v>
      </c>
      <c r="B283" s="267" t="s">
        <v>627</v>
      </c>
      <c r="C283" s="268">
        <f>F283+H283</f>
        <v>0</v>
      </c>
    </row>
    <row r="284" hidden="1" spans="1:3">
      <c r="A284" s="266" t="s">
        <v>628</v>
      </c>
      <c r="B284" s="267" t="s">
        <v>629</v>
      </c>
      <c r="C284" s="268">
        <f>F284+H284</f>
        <v>0</v>
      </c>
    </row>
    <row r="285" hidden="1" spans="1:3">
      <c r="A285" s="266" t="s">
        <v>630</v>
      </c>
      <c r="B285" s="267" t="s">
        <v>631</v>
      </c>
      <c r="C285" s="268"/>
    </row>
    <row r="286" hidden="1" spans="1:3">
      <c r="A286" s="266" t="s">
        <v>632</v>
      </c>
      <c r="B286" s="267" t="s">
        <v>131</v>
      </c>
      <c r="C286" s="268"/>
    </row>
    <row r="287" hidden="1" spans="1:3">
      <c r="A287" s="266" t="s">
        <v>633</v>
      </c>
      <c r="B287" s="267" t="s">
        <v>634</v>
      </c>
      <c r="C287" s="268"/>
    </row>
    <row r="288" hidden="1" spans="1:3">
      <c r="A288" s="266" t="s">
        <v>635</v>
      </c>
      <c r="B288" s="267" t="s">
        <v>636</v>
      </c>
      <c r="C288" s="268">
        <f>C289+C290</f>
        <v>0</v>
      </c>
    </row>
    <row r="289" hidden="1" spans="1:3">
      <c r="A289" s="266" t="s">
        <v>637</v>
      </c>
      <c r="B289" s="267" t="s">
        <v>638</v>
      </c>
      <c r="C289" s="268">
        <f t="shared" ref="C289:C292" si="13">F289+H289</f>
        <v>0</v>
      </c>
    </row>
    <row r="290" hidden="1" spans="1:3">
      <c r="A290" s="266" t="s">
        <v>639</v>
      </c>
      <c r="B290" s="267" t="s">
        <v>640</v>
      </c>
      <c r="C290" s="268">
        <f t="shared" si="13"/>
        <v>0</v>
      </c>
    </row>
    <row r="291" hidden="1" spans="1:3">
      <c r="A291" s="266" t="s">
        <v>641</v>
      </c>
      <c r="B291" s="267" t="s">
        <v>642</v>
      </c>
      <c r="C291" s="268">
        <f>C292</f>
        <v>0</v>
      </c>
    </row>
    <row r="292" hidden="1" spans="1:3">
      <c r="A292" s="266" t="s">
        <v>643</v>
      </c>
      <c r="B292" s="267" t="s">
        <v>644</v>
      </c>
      <c r="C292" s="268">
        <f t="shared" si="13"/>
        <v>0</v>
      </c>
    </row>
    <row r="293" hidden="1" spans="1:3">
      <c r="A293" s="266" t="s">
        <v>645</v>
      </c>
      <c r="B293" s="267" t="s">
        <v>646</v>
      </c>
      <c r="C293" s="268">
        <f>C294+C295+C296+C297+C298</f>
        <v>0</v>
      </c>
    </row>
    <row r="294" hidden="1" spans="1:3">
      <c r="A294" s="266" t="s">
        <v>647</v>
      </c>
      <c r="B294" s="267" t="s">
        <v>648</v>
      </c>
      <c r="C294" s="268">
        <f t="shared" ref="C294:C298" si="14">F294+H294</f>
        <v>0</v>
      </c>
    </row>
    <row r="295" hidden="1" spans="1:3">
      <c r="A295" s="266" t="s">
        <v>649</v>
      </c>
      <c r="B295" s="267" t="s">
        <v>650</v>
      </c>
      <c r="C295" s="268">
        <f t="shared" si="14"/>
        <v>0</v>
      </c>
    </row>
    <row r="296" hidden="1" spans="1:3">
      <c r="A296" s="266" t="s">
        <v>651</v>
      </c>
      <c r="B296" s="267" t="s">
        <v>652</v>
      </c>
      <c r="C296" s="268">
        <f t="shared" si="14"/>
        <v>0</v>
      </c>
    </row>
    <row r="297" hidden="1" spans="1:3">
      <c r="A297" s="266" t="s">
        <v>653</v>
      </c>
      <c r="B297" s="267" t="s">
        <v>654</v>
      </c>
      <c r="C297" s="268">
        <f t="shared" si="14"/>
        <v>0</v>
      </c>
    </row>
    <row r="298" hidden="1" spans="1:3">
      <c r="A298" s="266" t="s">
        <v>655</v>
      </c>
      <c r="B298" s="267" t="s">
        <v>656</v>
      </c>
      <c r="C298" s="268">
        <f t="shared" si="14"/>
        <v>0</v>
      </c>
    </row>
    <row r="299" hidden="1" spans="1:3">
      <c r="A299" s="266" t="s">
        <v>657</v>
      </c>
      <c r="B299" s="267" t="s">
        <v>658</v>
      </c>
      <c r="C299" s="268">
        <f>C300+C301</f>
        <v>0</v>
      </c>
    </row>
    <row r="300" hidden="1" spans="1:3">
      <c r="A300" s="266" t="s">
        <v>659</v>
      </c>
      <c r="B300" s="267" t="s">
        <v>660</v>
      </c>
      <c r="C300" s="268">
        <f>F300+H300</f>
        <v>0</v>
      </c>
    </row>
    <row r="301" hidden="1" spans="1:3">
      <c r="A301" s="266" t="s">
        <v>661</v>
      </c>
      <c r="B301" s="267" t="s">
        <v>662</v>
      </c>
      <c r="C301" s="268">
        <f>F301+H301</f>
        <v>0</v>
      </c>
    </row>
    <row r="302" hidden="1" spans="1:3">
      <c r="A302" s="266" t="s">
        <v>663</v>
      </c>
      <c r="B302" s="267" t="s">
        <v>664</v>
      </c>
      <c r="C302" s="268">
        <f>C307</f>
        <v>0</v>
      </c>
    </row>
    <row r="303" hidden="1" spans="1:3">
      <c r="A303" s="266" t="s">
        <v>665</v>
      </c>
      <c r="B303" s="267" t="s">
        <v>131</v>
      </c>
      <c r="C303" s="268"/>
    </row>
    <row r="304" hidden="1" spans="1:3">
      <c r="A304" s="266" t="s">
        <v>666</v>
      </c>
      <c r="B304" s="267" t="s">
        <v>133</v>
      </c>
      <c r="C304" s="268"/>
    </row>
    <row r="305" hidden="1" spans="1:3">
      <c r="A305" s="266" t="s">
        <v>667</v>
      </c>
      <c r="B305" s="267" t="s">
        <v>668</v>
      </c>
      <c r="C305" s="268"/>
    </row>
    <row r="306" hidden="1" spans="1:3">
      <c r="A306" s="266" t="s">
        <v>669</v>
      </c>
      <c r="B306" s="267" t="s">
        <v>145</v>
      </c>
      <c r="C306" s="268"/>
    </row>
    <row r="307" hidden="1" spans="1:3">
      <c r="A307" s="266" t="s">
        <v>670</v>
      </c>
      <c r="B307" s="267" t="s">
        <v>671</v>
      </c>
      <c r="C307" s="268">
        <f t="shared" ref="C307:C311" si="15">F307+H307</f>
        <v>0</v>
      </c>
    </row>
    <row r="308" hidden="1" spans="1:3">
      <c r="A308" s="266" t="s">
        <v>672</v>
      </c>
      <c r="B308" s="267" t="s">
        <v>673</v>
      </c>
      <c r="C308" s="268">
        <f>C309+C311</f>
        <v>0</v>
      </c>
    </row>
    <row r="309" hidden="1" spans="1:3">
      <c r="A309" s="266" t="s">
        <v>674</v>
      </c>
      <c r="B309" s="267" t="s">
        <v>673</v>
      </c>
      <c r="C309" s="268">
        <f t="shared" si="15"/>
        <v>0</v>
      </c>
    </row>
    <row r="310" s="250" customFormat="1" ht="28" customHeight="1" spans="1:8">
      <c r="A310" s="269" t="s">
        <v>675</v>
      </c>
      <c r="B310" s="270" t="s">
        <v>676</v>
      </c>
      <c r="C310" s="271">
        <v>2</v>
      </c>
      <c r="D310" s="37"/>
      <c r="E310" s="38"/>
      <c r="F310" s="38"/>
      <c r="G310" s="272"/>
      <c r="H310" s="273"/>
    </row>
    <row r="311" hidden="1" spans="1:3">
      <c r="A311" s="266" t="s">
        <v>677</v>
      </c>
      <c r="B311" s="267" t="s">
        <v>678</v>
      </c>
      <c r="C311" s="268">
        <f t="shared" si="15"/>
        <v>0</v>
      </c>
    </row>
    <row r="312" s="250" customFormat="1" ht="28" customHeight="1" spans="1:8">
      <c r="A312" s="269" t="s">
        <v>679</v>
      </c>
      <c r="B312" s="270" t="s">
        <v>680</v>
      </c>
      <c r="C312" s="271">
        <f>C313+C317+C325+C328+C338+C342+C347+C350+C353+C366</f>
        <v>3</v>
      </c>
      <c r="D312" s="37"/>
      <c r="E312" s="38"/>
      <c r="F312" s="38"/>
      <c r="G312" s="272"/>
      <c r="H312" s="273"/>
    </row>
    <row r="313" hidden="1" spans="1:3">
      <c r="A313" s="266" t="s">
        <v>681</v>
      </c>
      <c r="B313" s="267" t="s">
        <v>682</v>
      </c>
      <c r="C313" s="268">
        <f>C314+C316</f>
        <v>0</v>
      </c>
    </row>
    <row r="314" hidden="1" spans="1:3">
      <c r="A314" s="266" t="s">
        <v>683</v>
      </c>
      <c r="B314" s="267" t="s">
        <v>131</v>
      </c>
      <c r="C314" s="268">
        <f t="shared" ref="C314:C318" si="16">F314+H314+I314</f>
        <v>0</v>
      </c>
    </row>
    <row r="315" hidden="1" spans="1:3">
      <c r="A315" s="266" t="s">
        <v>684</v>
      </c>
      <c r="B315" s="267" t="s">
        <v>135</v>
      </c>
      <c r="C315" s="268"/>
    </row>
    <row r="316" hidden="1" spans="1:3">
      <c r="A316" s="266" t="s">
        <v>685</v>
      </c>
      <c r="B316" s="267" t="s">
        <v>686</v>
      </c>
      <c r="C316" s="268">
        <f t="shared" si="16"/>
        <v>0</v>
      </c>
    </row>
    <row r="317" hidden="1" spans="1:3">
      <c r="A317" s="266" t="s">
        <v>687</v>
      </c>
      <c r="B317" s="267" t="s">
        <v>688</v>
      </c>
      <c r="C317" s="268">
        <f>C318</f>
        <v>0</v>
      </c>
    </row>
    <row r="318" hidden="1" spans="1:3">
      <c r="A318" s="266" t="s">
        <v>689</v>
      </c>
      <c r="B318" s="267" t="s">
        <v>690</v>
      </c>
      <c r="C318" s="268">
        <f t="shared" si="16"/>
        <v>0</v>
      </c>
    </row>
    <row r="319" hidden="1" spans="1:3">
      <c r="A319" s="266" t="s">
        <v>691</v>
      </c>
      <c r="B319" s="267" t="s">
        <v>692</v>
      </c>
      <c r="C319" s="268"/>
    </row>
    <row r="320" hidden="1" spans="1:3">
      <c r="A320" s="266" t="s">
        <v>693</v>
      </c>
      <c r="B320" s="267" t="s">
        <v>694</v>
      </c>
      <c r="C320" s="268"/>
    </row>
    <row r="321" hidden="1" spans="1:3">
      <c r="A321" s="266" t="s">
        <v>695</v>
      </c>
      <c r="B321" s="267" t="s">
        <v>696</v>
      </c>
      <c r="C321" s="268"/>
    </row>
    <row r="322" hidden="1" spans="1:3">
      <c r="A322" s="266" t="s">
        <v>697</v>
      </c>
      <c r="B322" s="267" t="s">
        <v>698</v>
      </c>
      <c r="C322" s="268"/>
    </row>
    <row r="323" hidden="1" spans="1:3">
      <c r="A323" s="266" t="s">
        <v>699</v>
      </c>
      <c r="B323" s="267" t="s">
        <v>700</v>
      </c>
      <c r="C323" s="268"/>
    </row>
    <row r="324" hidden="1" spans="1:3">
      <c r="A324" s="266" t="s">
        <v>701</v>
      </c>
      <c r="B324" s="267" t="s">
        <v>702</v>
      </c>
      <c r="C324" s="268"/>
    </row>
    <row r="325" hidden="1" spans="1:3">
      <c r="A325" s="266" t="s">
        <v>703</v>
      </c>
      <c r="B325" s="267" t="s">
        <v>704</v>
      </c>
      <c r="C325" s="268">
        <f>C326+C327</f>
        <v>0</v>
      </c>
    </row>
    <row r="326" hidden="1" spans="1:3">
      <c r="A326" s="266" t="s">
        <v>705</v>
      </c>
      <c r="B326" s="267" t="s">
        <v>706</v>
      </c>
      <c r="C326" s="268">
        <f t="shared" ref="C326:C329" si="17">F326+H326+I326</f>
        <v>0</v>
      </c>
    </row>
    <row r="327" hidden="1" spans="1:3">
      <c r="A327" s="266" t="s">
        <v>707</v>
      </c>
      <c r="B327" s="267" t="s">
        <v>708</v>
      </c>
      <c r="C327" s="268">
        <f t="shared" si="17"/>
        <v>0</v>
      </c>
    </row>
    <row r="328" s="250" customFormat="1" ht="28" customHeight="1" spans="1:8">
      <c r="A328" s="269" t="s">
        <v>709</v>
      </c>
      <c r="B328" s="270" t="s">
        <v>710</v>
      </c>
      <c r="C328" s="271">
        <f>C329+C334+C335+C337+C336</f>
        <v>3</v>
      </c>
      <c r="D328" s="37"/>
      <c r="E328" s="38"/>
      <c r="F328" s="38"/>
      <c r="G328" s="272"/>
      <c r="H328" s="273"/>
    </row>
    <row r="329" hidden="1" spans="1:3">
      <c r="A329" s="266" t="s">
        <v>711</v>
      </c>
      <c r="B329" s="267" t="s">
        <v>712</v>
      </c>
      <c r="C329" s="268">
        <f t="shared" si="17"/>
        <v>0</v>
      </c>
    </row>
    <row r="330" hidden="1" spans="1:3">
      <c r="A330" s="266" t="s">
        <v>713</v>
      </c>
      <c r="B330" s="267" t="s">
        <v>714</v>
      </c>
      <c r="C330" s="268"/>
    </row>
    <row r="331" hidden="1" spans="1:3">
      <c r="A331" s="266" t="s">
        <v>715</v>
      </c>
      <c r="B331" s="267" t="s">
        <v>716</v>
      </c>
      <c r="C331" s="268"/>
    </row>
    <row r="332" hidden="1" spans="1:3">
      <c r="A332" s="266" t="s">
        <v>717</v>
      </c>
      <c r="B332" s="267" t="s">
        <v>718</v>
      </c>
      <c r="C332" s="268"/>
    </row>
    <row r="333" hidden="1" spans="1:3">
      <c r="A333" s="266" t="s">
        <v>719</v>
      </c>
      <c r="B333" s="267" t="s">
        <v>720</v>
      </c>
      <c r="C333" s="268"/>
    </row>
    <row r="334" hidden="1" spans="1:3">
      <c r="A334" s="266" t="s">
        <v>721</v>
      </c>
      <c r="B334" s="267" t="s">
        <v>722</v>
      </c>
      <c r="C334" s="268">
        <f t="shared" ref="C334:C337" si="18">F334+H334+I334</f>
        <v>0</v>
      </c>
    </row>
    <row r="335" s="250" customFormat="1" ht="28" customHeight="1" spans="1:8">
      <c r="A335" s="269" t="s">
        <v>723</v>
      </c>
      <c r="B335" s="270" t="s">
        <v>724</v>
      </c>
      <c r="C335" s="271">
        <v>3</v>
      </c>
      <c r="D335" s="37"/>
      <c r="E335" s="38"/>
      <c r="F335" s="38"/>
      <c r="G335" s="272"/>
      <c r="H335" s="273"/>
    </row>
    <row r="336" hidden="1" spans="1:3">
      <c r="A336" s="266" t="s">
        <v>725</v>
      </c>
      <c r="B336" s="267" t="s">
        <v>726</v>
      </c>
      <c r="C336" s="268">
        <f t="shared" si="18"/>
        <v>0</v>
      </c>
    </row>
    <row r="337" hidden="1" spans="1:3">
      <c r="A337" s="266" t="s">
        <v>727</v>
      </c>
      <c r="B337" s="267" t="s">
        <v>728</v>
      </c>
      <c r="C337" s="268">
        <f t="shared" si="18"/>
        <v>0</v>
      </c>
    </row>
    <row r="338" hidden="1" spans="1:3">
      <c r="A338" s="266" t="s">
        <v>729</v>
      </c>
      <c r="B338" s="267" t="s">
        <v>730</v>
      </c>
      <c r="C338" s="268">
        <f>C339+C340+C341</f>
        <v>0</v>
      </c>
    </row>
    <row r="339" hidden="1" spans="1:3">
      <c r="A339" s="266" t="s">
        <v>731</v>
      </c>
      <c r="B339" s="267" t="s">
        <v>732</v>
      </c>
      <c r="C339" s="268"/>
    </row>
    <row r="340" hidden="1" spans="1:3">
      <c r="A340" s="266" t="s">
        <v>733</v>
      </c>
      <c r="B340" s="267" t="s">
        <v>734</v>
      </c>
      <c r="C340" s="268">
        <f t="shared" ref="C340:C346" si="19">F340+H340+I340</f>
        <v>0</v>
      </c>
    </row>
    <row r="341" hidden="1" spans="1:3">
      <c r="A341" s="266" t="s">
        <v>735</v>
      </c>
      <c r="B341" s="267" t="s">
        <v>736</v>
      </c>
      <c r="C341" s="268">
        <f t="shared" si="19"/>
        <v>0</v>
      </c>
    </row>
    <row r="342" hidden="1" spans="1:3">
      <c r="A342" s="266" t="s">
        <v>737</v>
      </c>
      <c r="B342" s="267" t="s">
        <v>738</v>
      </c>
      <c r="C342" s="268">
        <f>C343+C344+C345+C346</f>
        <v>0</v>
      </c>
    </row>
    <row r="343" hidden="1" spans="1:3">
      <c r="A343" s="266" t="s">
        <v>739</v>
      </c>
      <c r="B343" s="267" t="s">
        <v>740</v>
      </c>
      <c r="C343" s="268">
        <f t="shared" si="19"/>
        <v>0</v>
      </c>
    </row>
    <row r="344" hidden="1" spans="1:3">
      <c r="A344" s="266" t="s">
        <v>741</v>
      </c>
      <c r="B344" s="267" t="s">
        <v>742</v>
      </c>
      <c r="C344" s="268">
        <f t="shared" si="19"/>
        <v>0</v>
      </c>
    </row>
    <row r="345" hidden="1" spans="1:3">
      <c r="A345" s="266" t="s">
        <v>743</v>
      </c>
      <c r="B345" s="267" t="s">
        <v>744</v>
      </c>
      <c r="C345" s="268">
        <f t="shared" si="19"/>
        <v>0</v>
      </c>
    </row>
    <row r="346" hidden="1" spans="1:3">
      <c r="A346" s="266" t="s">
        <v>745</v>
      </c>
      <c r="B346" s="267" t="s">
        <v>746</v>
      </c>
      <c r="C346" s="268">
        <f t="shared" si="19"/>
        <v>0</v>
      </c>
    </row>
    <row r="347" hidden="1" spans="1:3">
      <c r="A347" s="266" t="s">
        <v>747</v>
      </c>
      <c r="B347" s="267" t="s">
        <v>748</v>
      </c>
      <c r="C347" s="268">
        <f>C348+C349</f>
        <v>0</v>
      </c>
    </row>
    <row r="348" hidden="1" spans="1:3">
      <c r="A348" s="266" t="s">
        <v>749</v>
      </c>
      <c r="B348" s="267" t="s">
        <v>750</v>
      </c>
      <c r="C348" s="268">
        <f t="shared" ref="C348:C352" si="20">F348+H348+I348</f>
        <v>0</v>
      </c>
    </row>
    <row r="349" hidden="1" spans="1:3">
      <c r="A349" s="266" t="s">
        <v>751</v>
      </c>
      <c r="B349" s="267" t="s">
        <v>752</v>
      </c>
      <c r="C349" s="268">
        <f t="shared" si="20"/>
        <v>0</v>
      </c>
    </row>
    <row r="350" hidden="1" spans="1:3">
      <c r="A350" s="266" t="s">
        <v>753</v>
      </c>
      <c r="B350" s="267" t="s">
        <v>754</v>
      </c>
      <c r="C350" s="268">
        <f>C351+C352</f>
        <v>0</v>
      </c>
    </row>
    <row r="351" hidden="1" spans="1:3">
      <c r="A351" s="266" t="s">
        <v>755</v>
      </c>
      <c r="B351" s="267" t="s">
        <v>756</v>
      </c>
      <c r="C351" s="268">
        <f t="shared" si="20"/>
        <v>0</v>
      </c>
    </row>
    <row r="352" hidden="1" spans="1:3">
      <c r="A352" s="266" t="s">
        <v>757</v>
      </c>
      <c r="B352" s="267" t="s">
        <v>758</v>
      </c>
      <c r="C352" s="268">
        <f t="shared" si="20"/>
        <v>0</v>
      </c>
    </row>
    <row r="353" hidden="1" spans="1:3">
      <c r="A353" s="266" t="s">
        <v>759</v>
      </c>
      <c r="B353" s="267" t="s">
        <v>760</v>
      </c>
      <c r="C353" s="268">
        <f>C354</f>
        <v>0</v>
      </c>
    </row>
    <row r="354" hidden="1" spans="1:3">
      <c r="A354" s="266" t="s">
        <v>761</v>
      </c>
      <c r="B354" s="267" t="s">
        <v>762</v>
      </c>
      <c r="C354" s="268">
        <f>F354+H354+I354+J354</f>
        <v>0</v>
      </c>
    </row>
    <row r="355" hidden="1" spans="1:3">
      <c r="A355" s="266" t="s">
        <v>763</v>
      </c>
      <c r="B355" s="267" t="s">
        <v>764</v>
      </c>
      <c r="C355" s="268"/>
    </row>
    <row r="356" hidden="1" spans="1:3">
      <c r="A356" s="266" t="s">
        <v>765</v>
      </c>
      <c r="B356" s="267" t="s">
        <v>131</v>
      </c>
      <c r="C356" s="268"/>
    </row>
    <row r="357" hidden="1" spans="1:3">
      <c r="A357" s="266" t="s">
        <v>766</v>
      </c>
      <c r="B357" s="267" t="s">
        <v>220</v>
      </c>
      <c r="C357" s="268"/>
    </row>
    <row r="358" hidden="1" spans="1:3">
      <c r="A358" s="266" t="s">
        <v>767</v>
      </c>
      <c r="B358" s="267" t="s">
        <v>768</v>
      </c>
      <c r="C358" s="268"/>
    </row>
    <row r="359" hidden="1" spans="1:3">
      <c r="A359" s="266" t="s">
        <v>769</v>
      </c>
      <c r="B359" s="267" t="s">
        <v>770</v>
      </c>
      <c r="C359" s="268"/>
    </row>
    <row r="360" hidden="1" spans="1:3">
      <c r="A360" s="266" t="s">
        <v>771</v>
      </c>
      <c r="B360" s="267" t="s">
        <v>772</v>
      </c>
      <c r="C360" s="268"/>
    </row>
    <row r="361" hidden="1" spans="1:3">
      <c r="A361" s="266" t="s">
        <v>773</v>
      </c>
      <c r="B361" s="267" t="s">
        <v>774</v>
      </c>
      <c r="C361" s="268"/>
    </row>
    <row r="362" hidden="1" spans="1:3">
      <c r="A362" s="266" t="s">
        <v>775</v>
      </c>
      <c r="B362" s="267" t="s">
        <v>776</v>
      </c>
      <c r="C362" s="268"/>
    </row>
    <row r="363" hidden="1" spans="1:3">
      <c r="A363" s="266" t="s">
        <v>777</v>
      </c>
      <c r="B363" s="267" t="s">
        <v>778</v>
      </c>
      <c r="C363" s="268"/>
    </row>
    <row r="364" hidden="1" spans="1:3">
      <c r="A364" s="266" t="s">
        <v>779</v>
      </c>
      <c r="B364" s="267" t="s">
        <v>780</v>
      </c>
      <c r="C364" s="268"/>
    </row>
    <row r="365" hidden="1" spans="1:3">
      <c r="A365" s="266" t="s">
        <v>781</v>
      </c>
      <c r="B365" s="267" t="s">
        <v>782</v>
      </c>
      <c r="C365" s="268"/>
    </row>
    <row r="366" hidden="1" spans="1:3">
      <c r="A366" s="266" t="s">
        <v>783</v>
      </c>
      <c r="B366" s="267" t="s">
        <v>784</v>
      </c>
      <c r="C366" s="268">
        <f>C367</f>
        <v>0</v>
      </c>
    </row>
    <row r="367" hidden="1" spans="1:3">
      <c r="A367" s="266" t="s">
        <v>785</v>
      </c>
      <c r="B367" s="267" t="s">
        <v>784</v>
      </c>
      <c r="C367" s="268">
        <f>F367+H367+I367+J367</f>
        <v>0</v>
      </c>
    </row>
    <row r="368" s="250" customFormat="1" ht="28" customHeight="1" spans="1:8">
      <c r="A368" s="269" t="s">
        <v>786</v>
      </c>
      <c r="B368" s="270" t="s">
        <v>787</v>
      </c>
      <c r="C368" s="271">
        <f>C369+C375+C378</f>
        <v>75</v>
      </c>
      <c r="D368" s="37"/>
      <c r="E368" s="38"/>
      <c r="F368" s="38"/>
      <c r="G368" s="272"/>
      <c r="H368" s="273"/>
    </row>
    <row r="369" s="250" customFormat="1" ht="28" customHeight="1" spans="1:8">
      <c r="A369" s="269" t="s">
        <v>788</v>
      </c>
      <c r="B369" s="270" t="s">
        <v>789</v>
      </c>
      <c r="C369" s="271">
        <v>27</v>
      </c>
      <c r="D369" s="37"/>
      <c r="E369" s="38"/>
      <c r="F369" s="38"/>
      <c r="G369" s="272"/>
      <c r="H369" s="273"/>
    </row>
    <row r="370" s="250" customFormat="1" ht="28" customHeight="1" spans="1:8">
      <c r="A370" s="269" t="s">
        <v>790</v>
      </c>
      <c r="B370" s="270" t="s">
        <v>131</v>
      </c>
      <c r="C370" s="271">
        <v>27</v>
      </c>
      <c r="D370" s="37"/>
      <c r="E370" s="38"/>
      <c r="F370" s="38"/>
      <c r="G370" s="272"/>
      <c r="H370" s="273"/>
    </row>
    <row r="371" hidden="1" spans="1:3">
      <c r="A371" s="266" t="s">
        <v>791</v>
      </c>
      <c r="B371" s="267" t="s">
        <v>133</v>
      </c>
      <c r="C371" s="268"/>
    </row>
    <row r="372" hidden="1" spans="1:3">
      <c r="A372" s="266" t="s">
        <v>792</v>
      </c>
      <c r="B372" s="267" t="s">
        <v>135</v>
      </c>
      <c r="C372" s="268"/>
    </row>
    <row r="373" hidden="1" spans="1:3">
      <c r="A373" s="266" t="s">
        <v>793</v>
      </c>
      <c r="B373" s="267" t="s">
        <v>794</v>
      </c>
      <c r="C373" s="268"/>
    </row>
    <row r="374" hidden="1" spans="1:3">
      <c r="A374" s="266" t="s">
        <v>795</v>
      </c>
      <c r="B374" s="267" t="s">
        <v>796</v>
      </c>
      <c r="C374" s="268"/>
    </row>
    <row r="375" s="250" customFormat="1" ht="28" customHeight="1" spans="1:8">
      <c r="A375" s="269" t="s">
        <v>797</v>
      </c>
      <c r="B375" s="270" t="s">
        <v>798</v>
      </c>
      <c r="C375" s="271">
        <v>48</v>
      </c>
      <c r="D375" s="37"/>
      <c r="E375" s="38"/>
      <c r="F375" s="38"/>
      <c r="G375" s="272"/>
      <c r="H375" s="273"/>
    </row>
    <row r="376" hidden="1" spans="1:3">
      <c r="A376" s="266" t="s">
        <v>799</v>
      </c>
      <c r="B376" s="267" t="s">
        <v>800</v>
      </c>
      <c r="C376" s="268"/>
    </row>
    <row r="377" s="250" customFormat="1" ht="28" customHeight="1" spans="1:8">
      <c r="A377" s="269" t="s">
        <v>801</v>
      </c>
      <c r="B377" s="270" t="s">
        <v>802</v>
      </c>
      <c r="C377" s="271">
        <v>48</v>
      </c>
      <c r="D377" s="37"/>
      <c r="E377" s="38"/>
      <c r="F377" s="38"/>
      <c r="G377" s="272"/>
      <c r="H377" s="273"/>
    </row>
    <row r="378" hidden="1" spans="1:3">
      <c r="A378" s="266" t="s">
        <v>803</v>
      </c>
      <c r="B378" s="267" t="s">
        <v>804</v>
      </c>
      <c r="C378" s="268">
        <f>C379</f>
        <v>0</v>
      </c>
    </row>
    <row r="379" hidden="1" spans="1:3">
      <c r="A379" s="266" t="s">
        <v>805</v>
      </c>
      <c r="B379" s="267" t="s">
        <v>806</v>
      </c>
      <c r="C379" s="268">
        <f>F379+I379+J379</f>
        <v>0</v>
      </c>
    </row>
    <row r="380" hidden="1" spans="1:3">
      <c r="A380" s="266" t="s">
        <v>807</v>
      </c>
      <c r="B380" s="267" t="s">
        <v>808</v>
      </c>
      <c r="C380" s="268"/>
    </row>
    <row r="381" hidden="1" spans="1:3">
      <c r="A381" s="266" t="s">
        <v>809</v>
      </c>
      <c r="B381" s="267" t="s">
        <v>810</v>
      </c>
      <c r="C381" s="268"/>
    </row>
    <row r="382" hidden="1" spans="1:3">
      <c r="A382" s="266" t="s">
        <v>811</v>
      </c>
      <c r="B382" s="267" t="s">
        <v>812</v>
      </c>
      <c r="C382" s="268"/>
    </row>
    <row r="383" hidden="1" spans="1:3">
      <c r="A383" s="266" t="s">
        <v>813</v>
      </c>
      <c r="B383" s="267" t="s">
        <v>814</v>
      </c>
      <c r="C383" s="268"/>
    </row>
    <row r="384" hidden="1" spans="1:3">
      <c r="A384" s="266" t="s">
        <v>815</v>
      </c>
      <c r="B384" s="267" t="s">
        <v>816</v>
      </c>
      <c r="C384" s="268"/>
    </row>
    <row r="385" hidden="1" spans="1:3">
      <c r="A385" s="266" t="s">
        <v>817</v>
      </c>
      <c r="B385" s="267" t="s">
        <v>818</v>
      </c>
      <c r="C385" s="268"/>
    </row>
    <row r="386" hidden="1" spans="1:3">
      <c r="A386" s="266" t="s">
        <v>819</v>
      </c>
      <c r="B386" s="267" t="s">
        <v>820</v>
      </c>
      <c r="C386" s="268"/>
    </row>
    <row r="387" hidden="1" spans="1:3">
      <c r="A387" s="266" t="s">
        <v>821</v>
      </c>
      <c r="B387" s="267" t="s">
        <v>822</v>
      </c>
      <c r="C387" s="268"/>
    </row>
    <row r="388" hidden="1" spans="1:3">
      <c r="A388" s="266" t="s">
        <v>823</v>
      </c>
      <c r="B388" s="267" t="s">
        <v>824</v>
      </c>
      <c r="C388" s="268"/>
    </row>
    <row r="389" hidden="1" spans="1:3">
      <c r="A389" s="266" t="s">
        <v>825</v>
      </c>
      <c r="B389" s="267" t="s">
        <v>826</v>
      </c>
      <c r="C389" s="268"/>
    </row>
    <row r="390" hidden="1" spans="1:3">
      <c r="A390" s="266" t="s">
        <v>827</v>
      </c>
      <c r="B390" s="267" t="s">
        <v>828</v>
      </c>
      <c r="C390" s="268"/>
    </row>
    <row r="391" hidden="1" spans="1:3">
      <c r="A391" s="266" t="s">
        <v>829</v>
      </c>
      <c r="B391" s="267" t="s">
        <v>830</v>
      </c>
      <c r="C391" s="268"/>
    </row>
    <row r="392" hidden="1" spans="1:3">
      <c r="A392" s="266" t="s">
        <v>831</v>
      </c>
      <c r="B392" s="267" t="s">
        <v>830</v>
      </c>
      <c r="C392" s="268"/>
    </row>
    <row r="393" hidden="1" spans="1:3">
      <c r="A393" s="266" t="s">
        <v>832</v>
      </c>
      <c r="B393" s="267" t="s">
        <v>833</v>
      </c>
      <c r="C393" s="268"/>
    </row>
    <row r="394" hidden="1" spans="1:3">
      <c r="A394" s="266" t="s">
        <v>834</v>
      </c>
      <c r="B394" s="267" t="s">
        <v>835</v>
      </c>
      <c r="C394" s="268"/>
    </row>
    <row r="395" hidden="1" spans="1:3">
      <c r="A395" s="266" t="s">
        <v>836</v>
      </c>
      <c r="B395" s="267" t="s">
        <v>837</v>
      </c>
      <c r="C395" s="268"/>
    </row>
    <row r="396" hidden="1" spans="1:3">
      <c r="A396" s="266" t="s">
        <v>838</v>
      </c>
      <c r="B396" s="267" t="s">
        <v>839</v>
      </c>
      <c r="C396" s="268"/>
    </row>
    <row r="397" hidden="1" spans="1:3">
      <c r="A397" s="266" t="s">
        <v>840</v>
      </c>
      <c r="B397" s="267" t="s">
        <v>839</v>
      </c>
      <c r="C397" s="268"/>
    </row>
    <row r="398" s="250" customFormat="1" ht="28" customHeight="1" spans="1:8">
      <c r="A398" s="269" t="s">
        <v>841</v>
      </c>
      <c r="B398" s="270" t="s">
        <v>842</v>
      </c>
      <c r="C398" s="271">
        <v>1582</v>
      </c>
      <c r="D398" s="37"/>
      <c r="E398" s="38"/>
      <c r="F398" s="38"/>
      <c r="G398" s="272"/>
      <c r="H398" s="273"/>
    </row>
    <row r="399" s="250" customFormat="1" ht="28" customHeight="1" spans="1:8">
      <c r="A399" s="269" t="s">
        <v>843</v>
      </c>
      <c r="B399" s="270" t="s">
        <v>844</v>
      </c>
      <c r="C399" s="271">
        <v>435</v>
      </c>
      <c r="D399" s="37"/>
      <c r="E399" s="38"/>
      <c r="F399" s="38"/>
      <c r="G399" s="272"/>
      <c r="H399" s="273"/>
    </row>
    <row r="400" s="250" customFormat="1" ht="28" customHeight="1" spans="1:8">
      <c r="A400" s="269" t="s">
        <v>845</v>
      </c>
      <c r="B400" s="270" t="s">
        <v>131</v>
      </c>
      <c r="C400" s="271">
        <v>435</v>
      </c>
      <c r="D400" s="37"/>
      <c r="E400" s="38"/>
      <c r="F400" s="38"/>
      <c r="G400" s="272"/>
      <c r="H400" s="273"/>
    </row>
    <row r="401" hidden="1" spans="1:3">
      <c r="A401" s="266" t="s">
        <v>846</v>
      </c>
      <c r="B401" s="267" t="s">
        <v>133</v>
      </c>
      <c r="C401" s="268" t="s">
        <v>847</v>
      </c>
    </row>
    <row r="402" hidden="1" spans="1:3">
      <c r="A402" s="266" t="s">
        <v>848</v>
      </c>
      <c r="B402" s="267" t="s">
        <v>849</v>
      </c>
      <c r="C402" s="268" t="s">
        <v>847</v>
      </c>
    </row>
    <row r="403" hidden="1" spans="1:3">
      <c r="A403" s="266" t="s">
        <v>850</v>
      </c>
      <c r="B403" s="267" t="s">
        <v>851</v>
      </c>
      <c r="C403" s="268" t="s">
        <v>847</v>
      </c>
    </row>
    <row r="404" hidden="1" spans="1:3">
      <c r="A404" s="266" t="s">
        <v>852</v>
      </c>
      <c r="B404" s="267" t="s">
        <v>853</v>
      </c>
      <c r="C404" s="268" t="s">
        <v>847</v>
      </c>
    </row>
    <row r="405" hidden="1" spans="1:3">
      <c r="A405" s="266" t="s">
        <v>854</v>
      </c>
      <c r="B405" s="267" t="s">
        <v>855</v>
      </c>
      <c r="C405" s="268" t="s">
        <v>847</v>
      </c>
    </row>
    <row r="406" hidden="1" spans="1:3">
      <c r="A406" s="266" t="s">
        <v>856</v>
      </c>
      <c r="B406" s="267" t="s">
        <v>857</v>
      </c>
      <c r="C406" s="268" t="s">
        <v>847</v>
      </c>
    </row>
    <row r="407" s="250" customFormat="1" ht="28" customHeight="1" spans="1:8">
      <c r="A407" s="269" t="s">
        <v>858</v>
      </c>
      <c r="B407" s="270" t="s">
        <v>859</v>
      </c>
      <c r="C407" s="271">
        <v>342</v>
      </c>
      <c r="D407" s="37"/>
      <c r="E407" s="38"/>
      <c r="F407" s="38"/>
      <c r="G407" s="272"/>
      <c r="H407" s="273"/>
    </row>
    <row r="408" s="250" customFormat="1" ht="28" customHeight="1" spans="1:8">
      <c r="A408" s="269" t="s">
        <v>860</v>
      </c>
      <c r="B408" s="270" t="s">
        <v>859</v>
      </c>
      <c r="C408" s="271">
        <v>342</v>
      </c>
      <c r="D408" s="37"/>
      <c r="E408" s="38"/>
      <c r="F408" s="38"/>
      <c r="G408" s="272"/>
      <c r="H408" s="273"/>
    </row>
    <row r="409" hidden="1" spans="1:3">
      <c r="A409" s="266" t="s">
        <v>861</v>
      </c>
      <c r="B409" s="267" t="s">
        <v>862</v>
      </c>
      <c r="C409" s="268" t="s">
        <v>847</v>
      </c>
    </row>
    <row r="410" hidden="1" spans="1:3">
      <c r="A410" s="266" t="s">
        <v>863</v>
      </c>
      <c r="B410" s="267" t="s">
        <v>864</v>
      </c>
      <c r="C410" s="268" t="s">
        <v>847</v>
      </c>
    </row>
    <row r="411" s="250" customFormat="1" ht="28" customHeight="1" spans="1:8">
      <c r="A411" s="269" t="s">
        <v>865</v>
      </c>
      <c r="B411" s="270" t="s">
        <v>866</v>
      </c>
      <c r="C411" s="271">
        <v>505</v>
      </c>
      <c r="D411" s="37"/>
      <c r="E411" s="38"/>
      <c r="F411" s="38"/>
      <c r="G411" s="272"/>
      <c r="H411" s="273"/>
    </row>
    <row r="412" s="250" customFormat="1" ht="28" customHeight="1" spans="1:8">
      <c r="A412" s="269" t="s">
        <v>867</v>
      </c>
      <c r="B412" s="270" t="s">
        <v>866</v>
      </c>
      <c r="C412" s="271">
        <v>505</v>
      </c>
      <c r="D412" s="37"/>
      <c r="E412" s="38"/>
      <c r="F412" s="38"/>
      <c r="G412" s="272"/>
      <c r="H412" s="273"/>
    </row>
    <row r="413" s="250" customFormat="1" ht="28" customHeight="1" spans="1:8">
      <c r="A413" s="269" t="s">
        <v>868</v>
      </c>
      <c r="B413" s="270" t="s">
        <v>869</v>
      </c>
      <c r="C413" s="271">
        <v>300</v>
      </c>
      <c r="D413" s="37"/>
      <c r="E413" s="38"/>
      <c r="F413" s="38"/>
      <c r="G413" s="272"/>
      <c r="H413" s="273"/>
    </row>
    <row r="414" s="250" customFormat="1" ht="28" customHeight="1" spans="1:8">
      <c r="A414" s="269" t="s">
        <v>870</v>
      </c>
      <c r="B414" s="270" t="s">
        <v>869</v>
      </c>
      <c r="C414" s="271">
        <v>300</v>
      </c>
      <c r="D414" s="37"/>
      <c r="E414" s="38"/>
      <c r="F414" s="38"/>
      <c r="G414" s="272"/>
      <c r="H414" s="273"/>
    </row>
    <row r="415" s="250" customFormat="1" ht="28" customHeight="1" spans="1:8">
      <c r="A415" s="269" t="s">
        <v>871</v>
      </c>
      <c r="B415" s="270" t="s">
        <v>872</v>
      </c>
      <c r="C415" s="271">
        <f>C416+C437+C455+C474+C478+C482+C484</f>
        <v>5950</v>
      </c>
      <c r="D415" s="37"/>
      <c r="E415" s="38"/>
      <c r="F415" s="38"/>
      <c r="G415" s="272"/>
      <c r="H415" s="273"/>
    </row>
    <row r="416" s="250" customFormat="1" ht="28" customHeight="1" spans="1:8">
      <c r="A416" s="269" t="s">
        <v>873</v>
      </c>
      <c r="B416" s="270" t="s">
        <v>874</v>
      </c>
      <c r="C416" s="271">
        <v>5843</v>
      </c>
      <c r="D416" s="37"/>
      <c r="E416" s="38"/>
      <c r="F416" s="38"/>
      <c r="G416" s="272"/>
      <c r="H416" s="273"/>
    </row>
    <row r="417" hidden="1" spans="1:3">
      <c r="A417" s="266" t="s">
        <v>875</v>
      </c>
      <c r="B417" s="267" t="s">
        <v>131</v>
      </c>
      <c r="C417" s="268">
        <f t="shared" ref="C417:C423" si="21">F417+H417+I417+J417</f>
        <v>0</v>
      </c>
    </row>
    <row r="418" hidden="1" spans="1:3">
      <c r="A418" s="266" t="s">
        <v>876</v>
      </c>
      <c r="B418" s="267" t="s">
        <v>135</v>
      </c>
      <c r="C418" s="268"/>
    </row>
    <row r="419" hidden="1" spans="1:3">
      <c r="A419" s="266" t="s">
        <v>877</v>
      </c>
      <c r="B419" s="267" t="s">
        <v>145</v>
      </c>
      <c r="C419" s="268">
        <f t="shared" si="21"/>
        <v>0</v>
      </c>
    </row>
    <row r="420" hidden="1" spans="1:3">
      <c r="A420" s="266" t="s">
        <v>878</v>
      </c>
      <c r="B420" s="267" t="s">
        <v>879</v>
      </c>
      <c r="C420" s="268"/>
    </row>
    <row r="421" hidden="1" spans="1:3">
      <c r="A421" s="266" t="s">
        <v>880</v>
      </c>
      <c r="B421" s="267" t="s">
        <v>881</v>
      </c>
      <c r="C421" s="268">
        <f t="shared" si="21"/>
        <v>0</v>
      </c>
    </row>
    <row r="422" hidden="1" spans="1:3">
      <c r="A422" s="266" t="s">
        <v>882</v>
      </c>
      <c r="B422" s="267" t="s">
        <v>883</v>
      </c>
      <c r="C422" s="268">
        <f t="shared" si="21"/>
        <v>0</v>
      </c>
    </row>
    <row r="423" hidden="1" spans="1:3">
      <c r="A423" s="266" t="s">
        <v>884</v>
      </c>
      <c r="B423" s="267" t="s">
        <v>885</v>
      </c>
      <c r="C423" s="268">
        <f t="shared" si="21"/>
        <v>0</v>
      </c>
    </row>
    <row r="424" hidden="1" spans="1:3">
      <c r="A424" s="266" t="s">
        <v>886</v>
      </c>
      <c r="B424" s="267" t="s">
        <v>887</v>
      </c>
      <c r="C424" s="268"/>
    </row>
    <row r="425" hidden="1" spans="1:3">
      <c r="A425" s="266" t="s">
        <v>888</v>
      </c>
      <c r="B425" s="267" t="s">
        <v>889</v>
      </c>
      <c r="C425" s="268"/>
    </row>
    <row r="426" hidden="1" spans="1:3">
      <c r="A426" s="266" t="s">
        <v>890</v>
      </c>
      <c r="B426" s="267" t="s">
        <v>891</v>
      </c>
      <c r="C426" s="268"/>
    </row>
    <row r="427" s="250" customFormat="1" ht="28" customHeight="1" spans="1:8">
      <c r="A427" s="269" t="s">
        <v>892</v>
      </c>
      <c r="B427" s="270" t="s">
        <v>893</v>
      </c>
      <c r="C427" s="271">
        <v>19</v>
      </c>
      <c r="D427" s="37"/>
      <c r="E427" s="38"/>
      <c r="F427" s="38"/>
      <c r="G427" s="272"/>
      <c r="H427" s="273"/>
    </row>
    <row r="428" hidden="1" spans="1:3">
      <c r="A428" s="266" t="s">
        <v>894</v>
      </c>
      <c r="B428" s="267" t="s">
        <v>895</v>
      </c>
      <c r="C428" s="268">
        <f t="shared" ref="C428:C431" si="22">F428+H428+I428+J428</f>
        <v>0</v>
      </c>
    </row>
    <row r="429" s="250" customFormat="1" ht="28" customHeight="1" spans="1:8">
      <c r="A429" s="269" t="s">
        <v>896</v>
      </c>
      <c r="B429" s="270" t="s">
        <v>897</v>
      </c>
      <c r="C429" s="271">
        <v>194</v>
      </c>
      <c r="D429" s="37"/>
      <c r="E429" s="38"/>
      <c r="F429" s="38"/>
      <c r="G429" s="272"/>
      <c r="H429" s="273"/>
    </row>
    <row r="430" hidden="1" spans="1:3">
      <c r="A430" s="266" t="s">
        <v>898</v>
      </c>
      <c r="B430" s="267" t="s">
        <v>899</v>
      </c>
      <c r="C430" s="268">
        <f t="shared" si="22"/>
        <v>0</v>
      </c>
    </row>
    <row r="431" hidden="1" spans="1:3">
      <c r="A431" s="266" t="s">
        <v>900</v>
      </c>
      <c r="B431" s="267" t="s">
        <v>901</v>
      </c>
      <c r="C431" s="268">
        <f t="shared" si="22"/>
        <v>0</v>
      </c>
    </row>
    <row r="432" s="250" customFormat="1" ht="28" customHeight="1" spans="1:8">
      <c r="A432" s="269" t="s">
        <v>902</v>
      </c>
      <c r="B432" s="270" t="s">
        <v>903</v>
      </c>
      <c r="C432" s="271">
        <v>3</v>
      </c>
      <c r="D432" s="37"/>
      <c r="E432" s="38"/>
      <c r="F432" s="38"/>
      <c r="G432" s="272"/>
      <c r="H432" s="273"/>
    </row>
    <row r="433" hidden="1" spans="1:3">
      <c r="A433" s="266" t="s">
        <v>904</v>
      </c>
      <c r="B433" s="267" t="s">
        <v>905</v>
      </c>
      <c r="C433" s="268">
        <f t="shared" ref="C433:C436" si="23">F433+H433+I433+J433</f>
        <v>0</v>
      </c>
    </row>
    <row r="434" hidden="1" spans="1:3">
      <c r="A434" s="266" t="s">
        <v>906</v>
      </c>
      <c r="B434" s="267" t="s">
        <v>907</v>
      </c>
      <c r="C434" s="268"/>
    </row>
    <row r="435" hidden="1" spans="1:3">
      <c r="A435" s="266" t="s">
        <v>908</v>
      </c>
      <c r="B435" s="267" t="s">
        <v>909</v>
      </c>
      <c r="C435" s="268">
        <f t="shared" si="23"/>
        <v>0</v>
      </c>
    </row>
    <row r="436" hidden="1" spans="1:3">
      <c r="A436" s="266" t="s">
        <v>910</v>
      </c>
      <c r="B436" s="267" t="s">
        <v>911</v>
      </c>
      <c r="C436" s="268">
        <f t="shared" si="23"/>
        <v>0</v>
      </c>
    </row>
    <row r="437" s="250" customFormat="1" ht="28" customHeight="1" spans="1:8">
      <c r="A437" s="269" t="s">
        <v>912</v>
      </c>
      <c r="B437" s="270" t="s">
        <v>913</v>
      </c>
      <c r="C437" s="271">
        <f>C441+C449</f>
        <v>89</v>
      </c>
      <c r="D437" s="37"/>
      <c r="E437" s="38"/>
      <c r="F437" s="38"/>
      <c r="G437" s="272"/>
      <c r="H437" s="273"/>
    </row>
    <row r="438" hidden="1" spans="1:3">
      <c r="A438" s="266" t="s">
        <v>914</v>
      </c>
      <c r="B438" s="267" t="s">
        <v>131</v>
      </c>
      <c r="C438" s="268"/>
    </row>
    <row r="439" hidden="1" spans="1:3">
      <c r="A439" s="266" t="s">
        <v>915</v>
      </c>
      <c r="B439" s="267" t="s">
        <v>135</v>
      </c>
      <c r="C439" s="268"/>
    </row>
    <row r="440" hidden="1" spans="1:3">
      <c r="A440" s="266" t="s">
        <v>916</v>
      </c>
      <c r="B440" s="267" t="s">
        <v>917</v>
      </c>
      <c r="C440" s="268"/>
    </row>
    <row r="441" s="250" customFormat="1" ht="28" customHeight="1" spans="1:8">
      <c r="A441" s="269" t="s">
        <v>918</v>
      </c>
      <c r="B441" s="270" t="s">
        <v>919</v>
      </c>
      <c r="C441" s="271">
        <v>24</v>
      </c>
      <c r="D441" s="37"/>
      <c r="E441" s="38"/>
      <c r="F441" s="38"/>
      <c r="G441" s="272"/>
      <c r="H441" s="273"/>
    </row>
    <row r="442" hidden="1" spans="1:3">
      <c r="A442" s="266" t="s">
        <v>920</v>
      </c>
      <c r="B442" s="267" t="s">
        <v>921</v>
      </c>
      <c r="C442" s="268"/>
    </row>
    <row r="443" hidden="1" spans="1:3">
      <c r="A443" s="266" t="s">
        <v>922</v>
      </c>
      <c r="B443" s="267" t="s">
        <v>923</v>
      </c>
      <c r="C443" s="268"/>
    </row>
    <row r="444" hidden="1" spans="1:3">
      <c r="A444" s="266" t="s">
        <v>924</v>
      </c>
      <c r="B444" s="267" t="s">
        <v>925</v>
      </c>
      <c r="C444" s="268"/>
    </row>
    <row r="445" hidden="1" spans="1:3">
      <c r="A445" s="266" t="s">
        <v>926</v>
      </c>
      <c r="B445" s="267" t="s">
        <v>927</v>
      </c>
      <c r="C445" s="268"/>
    </row>
    <row r="446" hidden="1" spans="1:3">
      <c r="A446" s="266" t="s">
        <v>928</v>
      </c>
      <c r="B446" s="267" t="s">
        <v>929</v>
      </c>
      <c r="C446" s="268"/>
    </row>
    <row r="447" hidden="1" spans="1:3">
      <c r="A447" s="266" t="s">
        <v>930</v>
      </c>
      <c r="B447" s="267" t="s">
        <v>931</v>
      </c>
      <c r="C447" s="268"/>
    </row>
    <row r="448" hidden="1" spans="1:3">
      <c r="A448" s="266" t="s">
        <v>932</v>
      </c>
      <c r="B448" s="267" t="s">
        <v>933</v>
      </c>
      <c r="C448" s="268"/>
    </row>
    <row r="449" s="250" customFormat="1" ht="28" customHeight="1" spans="1:8">
      <c r="A449" s="269" t="s">
        <v>934</v>
      </c>
      <c r="B449" s="270" t="s">
        <v>935</v>
      </c>
      <c r="C449" s="271">
        <v>65</v>
      </c>
      <c r="D449" s="37"/>
      <c r="E449" s="38"/>
      <c r="F449" s="38"/>
      <c r="G449" s="272"/>
      <c r="H449" s="273"/>
    </row>
    <row r="450" hidden="1" spans="1:3">
      <c r="A450" s="266" t="s">
        <v>936</v>
      </c>
      <c r="B450" s="267" t="s">
        <v>937</v>
      </c>
      <c r="C450" s="268"/>
    </row>
    <row r="451" hidden="1" spans="1:3">
      <c r="A451" s="266" t="s">
        <v>938</v>
      </c>
      <c r="B451" s="267" t="s">
        <v>939</v>
      </c>
      <c r="C451" s="268"/>
    </row>
    <row r="452" hidden="1" spans="1:3">
      <c r="A452" s="266" t="s">
        <v>940</v>
      </c>
      <c r="B452" s="267" t="s">
        <v>941</v>
      </c>
      <c r="C452" s="268"/>
    </row>
    <row r="453" hidden="1" spans="1:3">
      <c r="A453" s="266" t="s">
        <v>942</v>
      </c>
      <c r="B453" s="267" t="s">
        <v>889</v>
      </c>
      <c r="C453" s="268"/>
    </row>
    <row r="454" hidden="1" spans="1:3">
      <c r="A454" s="266" t="s">
        <v>943</v>
      </c>
      <c r="B454" s="267" t="s">
        <v>944</v>
      </c>
      <c r="C454" s="268"/>
    </row>
    <row r="455" s="250" customFormat="1" ht="28" customHeight="1" spans="1:8">
      <c r="A455" s="269" t="s">
        <v>945</v>
      </c>
      <c r="B455" s="270" t="s">
        <v>946</v>
      </c>
      <c r="C455" s="271">
        <f>C465+C470+C473</f>
        <v>10</v>
      </c>
      <c r="D455" s="37"/>
      <c r="E455" s="38"/>
      <c r="F455" s="38"/>
      <c r="G455" s="272"/>
      <c r="H455" s="273"/>
    </row>
    <row r="456" hidden="1" spans="1:3">
      <c r="A456" s="266" t="s">
        <v>947</v>
      </c>
      <c r="B456" s="267" t="s">
        <v>131</v>
      </c>
      <c r="C456" s="268"/>
    </row>
    <row r="457" hidden="1" spans="1:3">
      <c r="A457" s="266" t="s">
        <v>948</v>
      </c>
      <c r="B457" s="267" t="s">
        <v>133</v>
      </c>
      <c r="C457" s="268"/>
    </row>
    <row r="458" hidden="1" spans="1:3">
      <c r="A458" s="266" t="s">
        <v>949</v>
      </c>
      <c r="B458" s="267" t="s">
        <v>135</v>
      </c>
      <c r="C458" s="268"/>
    </row>
    <row r="459" hidden="1" spans="1:3">
      <c r="A459" s="266" t="s">
        <v>950</v>
      </c>
      <c r="B459" s="267" t="s">
        <v>951</v>
      </c>
      <c r="C459" s="268"/>
    </row>
    <row r="460" hidden="1" spans="1:3">
      <c r="A460" s="266" t="s">
        <v>952</v>
      </c>
      <c r="B460" s="267" t="s">
        <v>953</v>
      </c>
      <c r="C460" s="268"/>
    </row>
    <row r="461" hidden="1" spans="1:3">
      <c r="A461" s="266" t="s">
        <v>954</v>
      </c>
      <c r="B461" s="267" t="s">
        <v>955</v>
      </c>
      <c r="C461" s="268"/>
    </row>
    <row r="462" hidden="1" spans="1:3">
      <c r="A462" s="266" t="s">
        <v>956</v>
      </c>
      <c r="B462" s="267" t="s">
        <v>957</v>
      </c>
      <c r="C462" s="268"/>
    </row>
    <row r="463" hidden="1" spans="1:3">
      <c r="A463" s="266" t="s">
        <v>958</v>
      </c>
      <c r="B463" s="267" t="s">
        <v>959</v>
      </c>
      <c r="C463" s="268"/>
    </row>
    <row r="464" hidden="1" spans="1:3">
      <c r="A464" s="266" t="s">
        <v>960</v>
      </c>
      <c r="B464" s="267" t="s">
        <v>961</v>
      </c>
      <c r="C464" s="268"/>
    </row>
    <row r="465" hidden="1" spans="1:3">
      <c r="A465" s="266" t="s">
        <v>962</v>
      </c>
      <c r="B465" s="267" t="s">
        <v>963</v>
      </c>
      <c r="C465" s="268">
        <f>F465+H465+I465+J465</f>
        <v>0</v>
      </c>
    </row>
    <row r="466" hidden="1" spans="1:3">
      <c r="A466" s="266" t="s">
        <v>964</v>
      </c>
      <c r="B466" s="267" t="s">
        <v>965</v>
      </c>
      <c r="C466" s="268"/>
    </row>
    <row r="467" hidden="1" spans="1:3">
      <c r="A467" s="266" t="s">
        <v>966</v>
      </c>
      <c r="B467" s="267" t="s">
        <v>967</v>
      </c>
      <c r="C467" s="268"/>
    </row>
    <row r="468" hidden="1" spans="1:3">
      <c r="A468" s="266" t="s">
        <v>968</v>
      </c>
      <c r="B468" s="267" t="s">
        <v>969</v>
      </c>
      <c r="C468" s="268"/>
    </row>
    <row r="469" hidden="1" spans="1:3">
      <c r="A469" s="266" t="s">
        <v>970</v>
      </c>
      <c r="B469" s="267" t="s">
        <v>937</v>
      </c>
      <c r="C469" s="268"/>
    </row>
    <row r="470" s="250" customFormat="1" ht="28" customHeight="1" spans="1:8">
      <c r="A470" s="269" t="s">
        <v>971</v>
      </c>
      <c r="B470" s="270" t="s">
        <v>972</v>
      </c>
      <c r="C470" s="271">
        <v>10</v>
      </c>
      <c r="D470" s="37"/>
      <c r="E470" s="38"/>
      <c r="F470" s="38"/>
      <c r="G470" s="272"/>
      <c r="H470" s="273"/>
    </row>
    <row r="471" hidden="1" spans="1:3">
      <c r="A471" s="266" t="s">
        <v>973</v>
      </c>
      <c r="B471" s="267" t="s">
        <v>974</v>
      </c>
      <c r="C471" s="268"/>
    </row>
    <row r="472" hidden="1" spans="1:3">
      <c r="A472" s="266" t="s">
        <v>975</v>
      </c>
      <c r="B472" s="267" t="s">
        <v>976</v>
      </c>
      <c r="C472" s="268"/>
    </row>
    <row r="473" hidden="1" spans="1:3">
      <c r="A473" s="266" t="s">
        <v>977</v>
      </c>
      <c r="B473" s="267" t="s">
        <v>978</v>
      </c>
      <c r="C473" s="268">
        <f t="shared" ref="C473:C477" si="24">F473+H473+I473+J473</f>
        <v>0</v>
      </c>
    </row>
    <row r="474" hidden="1" spans="1:3">
      <c r="A474" s="266" t="s">
        <v>979</v>
      </c>
      <c r="B474" s="267" t="s">
        <v>980</v>
      </c>
      <c r="C474" s="268">
        <f>C475+C476+C477</f>
        <v>0</v>
      </c>
    </row>
    <row r="475" hidden="1" spans="1:3">
      <c r="A475" s="266" t="s">
        <v>981</v>
      </c>
      <c r="B475" s="267" t="s">
        <v>982</v>
      </c>
      <c r="C475" s="268">
        <f t="shared" si="24"/>
        <v>0</v>
      </c>
    </row>
    <row r="476" hidden="1" spans="1:3">
      <c r="A476" s="266" t="s">
        <v>983</v>
      </c>
      <c r="B476" s="267" t="s">
        <v>145</v>
      </c>
      <c r="C476" s="268"/>
    </row>
    <row r="477" hidden="1" spans="1:3">
      <c r="A477" s="266" t="s">
        <v>984</v>
      </c>
      <c r="B477" s="267" t="s">
        <v>985</v>
      </c>
      <c r="C477" s="268">
        <f t="shared" si="24"/>
        <v>0</v>
      </c>
    </row>
    <row r="478" hidden="1" spans="1:3">
      <c r="A478" s="266" t="s">
        <v>986</v>
      </c>
      <c r="B478" s="267" t="s">
        <v>987</v>
      </c>
      <c r="C478" s="268">
        <f>C479+C480+C481</f>
        <v>0</v>
      </c>
    </row>
    <row r="479" hidden="1" spans="1:3">
      <c r="A479" s="266" t="s">
        <v>988</v>
      </c>
      <c r="B479" s="267" t="s">
        <v>989</v>
      </c>
      <c r="C479" s="268">
        <f t="shared" ref="C479:C481" si="25">F479+H479+I479+J479</f>
        <v>0</v>
      </c>
    </row>
    <row r="480" hidden="1" spans="1:3">
      <c r="A480" s="266" t="s">
        <v>990</v>
      </c>
      <c r="B480" s="267" t="s">
        <v>991</v>
      </c>
      <c r="C480" s="268">
        <f t="shared" si="25"/>
        <v>0</v>
      </c>
    </row>
    <row r="481" hidden="1" spans="1:3">
      <c r="A481" s="266" t="s">
        <v>992</v>
      </c>
      <c r="B481" s="267" t="s">
        <v>993</v>
      </c>
      <c r="C481" s="268">
        <f t="shared" si="25"/>
        <v>0</v>
      </c>
    </row>
    <row r="482" hidden="1" spans="1:3">
      <c r="A482" s="266" t="s">
        <v>994</v>
      </c>
      <c r="B482" s="267" t="s">
        <v>995</v>
      </c>
      <c r="C482" s="268">
        <f>C483</f>
        <v>0</v>
      </c>
    </row>
    <row r="483" hidden="1" spans="1:3">
      <c r="A483" s="266" t="s">
        <v>996</v>
      </c>
      <c r="B483" s="267" t="s">
        <v>997</v>
      </c>
      <c r="C483" s="268">
        <f>F483+H483+I483+J483</f>
        <v>0</v>
      </c>
    </row>
    <row r="484" s="250" customFormat="1" ht="28" customHeight="1" spans="1:8">
      <c r="A484" s="269" t="s">
        <v>998</v>
      </c>
      <c r="B484" s="270" t="s">
        <v>999</v>
      </c>
      <c r="C484" s="271">
        <f>C485</f>
        <v>8</v>
      </c>
      <c r="D484" s="37"/>
      <c r="E484" s="38"/>
      <c r="F484" s="38"/>
      <c r="G484" s="272"/>
      <c r="H484" s="273"/>
    </row>
    <row r="485" s="250" customFormat="1" ht="28" customHeight="1" spans="1:8">
      <c r="A485" s="269" t="s">
        <v>1000</v>
      </c>
      <c r="B485" s="270" t="s">
        <v>999</v>
      </c>
      <c r="C485" s="271">
        <v>8</v>
      </c>
      <c r="D485" s="37"/>
      <c r="E485" s="38"/>
      <c r="F485" s="38"/>
      <c r="G485" s="272"/>
      <c r="H485" s="273"/>
    </row>
    <row r="486" s="250" customFormat="1" ht="28" customHeight="1" spans="1:8">
      <c r="A486" s="269" t="s">
        <v>1001</v>
      </c>
      <c r="B486" s="270" t="s">
        <v>1002</v>
      </c>
      <c r="C486" s="271">
        <f>C487+C507</f>
        <v>590</v>
      </c>
      <c r="D486" s="37"/>
      <c r="E486" s="38"/>
      <c r="F486" s="38"/>
      <c r="G486" s="272"/>
      <c r="H486" s="273"/>
    </row>
    <row r="487" s="250" customFormat="1" ht="28" customHeight="1" spans="1:8">
      <c r="A487" s="269" t="s">
        <v>1003</v>
      </c>
      <c r="B487" s="270" t="s">
        <v>1004</v>
      </c>
      <c r="C487" s="271">
        <v>286</v>
      </c>
      <c r="D487" s="37"/>
      <c r="E487" s="38"/>
      <c r="F487" s="38"/>
      <c r="G487" s="272"/>
      <c r="H487" s="273"/>
    </row>
    <row r="488" hidden="1" spans="1:3">
      <c r="A488" s="266" t="s">
        <v>1005</v>
      </c>
      <c r="B488" s="267" t="s">
        <v>131</v>
      </c>
      <c r="C488" s="268"/>
    </row>
    <row r="489" hidden="1" spans="1:3">
      <c r="A489" s="266" t="s">
        <v>1006</v>
      </c>
      <c r="B489" s="267" t="s">
        <v>133</v>
      </c>
      <c r="C489" s="268"/>
    </row>
    <row r="490" hidden="1" spans="1:3">
      <c r="A490" s="266" t="s">
        <v>1007</v>
      </c>
      <c r="B490" s="267" t="s">
        <v>135</v>
      </c>
      <c r="C490" s="268"/>
    </row>
    <row r="491" hidden="1" spans="1:3">
      <c r="A491" s="266" t="s">
        <v>1008</v>
      </c>
      <c r="B491" s="267" t="s">
        <v>1009</v>
      </c>
      <c r="C491" s="268">
        <f>H491+I491</f>
        <v>0</v>
      </c>
    </row>
    <row r="492" hidden="1" spans="1:3">
      <c r="A492" s="266" t="s">
        <v>1010</v>
      </c>
      <c r="B492" s="267" t="s">
        <v>1011</v>
      </c>
      <c r="C492" s="268"/>
    </row>
    <row r="493" hidden="1" spans="1:3">
      <c r="A493" s="266" t="s">
        <v>1012</v>
      </c>
      <c r="B493" s="267" t="s">
        <v>1013</v>
      </c>
      <c r="C493" s="268"/>
    </row>
    <row r="494" hidden="1" spans="1:3">
      <c r="A494" s="266" t="s">
        <v>1014</v>
      </c>
      <c r="B494" s="267" t="s">
        <v>1015</v>
      </c>
      <c r="C494" s="268"/>
    </row>
    <row r="495" hidden="1" spans="1:3">
      <c r="A495" s="266" t="s">
        <v>1016</v>
      </c>
      <c r="B495" s="267" t="s">
        <v>1017</v>
      </c>
      <c r="C495" s="268"/>
    </row>
    <row r="496" hidden="1" spans="1:3">
      <c r="A496" s="266" t="s">
        <v>1018</v>
      </c>
      <c r="B496" s="267" t="s">
        <v>1019</v>
      </c>
      <c r="C496" s="268"/>
    </row>
    <row r="497" hidden="1" spans="1:3">
      <c r="A497" s="266" t="s">
        <v>1020</v>
      </c>
      <c r="B497" s="267" t="s">
        <v>1021</v>
      </c>
      <c r="C497" s="268"/>
    </row>
    <row r="498" hidden="1" spans="1:3">
      <c r="A498" s="266" t="s">
        <v>1022</v>
      </c>
      <c r="B498" s="267" t="s">
        <v>1023</v>
      </c>
      <c r="C498" s="268"/>
    </row>
    <row r="499" hidden="1" spans="1:3">
      <c r="A499" s="266" t="s">
        <v>1024</v>
      </c>
      <c r="B499" s="267" t="s">
        <v>1025</v>
      </c>
      <c r="C499" s="268"/>
    </row>
    <row r="500" hidden="1" spans="1:3">
      <c r="A500" s="266" t="s">
        <v>1026</v>
      </c>
      <c r="B500" s="267" t="s">
        <v>1027</v>
      </c>
      <c r="C500" s="268"/>
    </row>
    <row r="501" hidden="1" spans="1:3">
      <c r="A501" s="266" t="s">
        <v>1028</v>
      </c>
      <c r="B501" s="267" t="s">
        <v>131</v>
      </c>
      <c r="C501" s="268"/>
    </row>
    <row r="502" hidden="1" spans="1:3">
      <c r="A502" s="266" t="s">
        <v>1029</v>
      </c>
      <c r="B502" s="267" t="s">
        <v>133</v>
      </c>
      <c r="C502" s="268"/>
    </row>
    <row r="503" hidden="1" spans="1:3">
      <c r="A503" s="266" t="s">
        <v>1030</v>
      </c>
      <c r="B503" s="267" t="s">
        <v>1031</v>
      </c>
      <c r="C503" s="268"/>
    </row>
    <row r="504" hidden="1" spans="1:3">
      <c r="A504" s="266" t="s">
        <v>1032</v>
      </c>
      <c r="B504" s="267" t="s">
        <v>1033</v>
      </c>
      <c r="C504" s="268"/>
    </row>
    <row r="505" hidden="1" spans="1:3">
      <c r="A505" s="266" t="s">
        <v>1034</v>
      </c>
      <c r="B505" s="267" t="s">
        <v>1025</v>
      </c>
      <c r="C505" s="268"/>
    </row>
    <row r="506" hidden="1" spans="1:3">
      <c r="A506" s="266" t="s">
        <v>1035</v>
      </c>
      <c r="B506" s="267" t="s">
        <v>1036</v>
      </c>
      <c r="C506" s="268"/>
    </row>
    <row r="507" s="250" customFormat="1" ht="28" customHeight="1" spans="1:8">
      <c r="A507" s="269" t="s">
        <v>1037</v>
      </c>
      <c r="B507" s="270" t="s">
        <v>1038</v>
      </c>
      <c r="C507" s="271">
        <v>304</v>
      </c>
      <c r="D507" s="37"/>
      <c r="E507" s="38"/>
      <c r="F507" s="38"/>
      <c r="G507" s="272"/>
      <c r="H507" s="273"/>
    </row>
    <row r="508" s="250" customFormat="1" ht="28" customHeight="1" spans="1:8">
      <c r="A508" s="269" t="s">
        <v>1039</v>
      </c>
      <c r="B508" s="270" t="s">
        <v>1040</v>
      </c>
      <c r="C508" s="271">
        <v>20</v>
      </c>
      <c r="D508" s="37"/>
      <c r="E508" s="38"/>
      <c r="F508" s="38"/>
      <c r="G508" s="272"/>
      <c r="H508" s="273"/>
    </row>
    <row r="509" s="250" customFormat="1" ht="28" customHeight="1" spans="1:8">
      <c r="A509" s="269" t="s">
        <v>1041</v>
      </c>
      <c r="B509" s="270" t="s">
        <v>1038</v>
      </c>
      <c r="C509" s="271">
        <v>284</v>
      </c>
      <c r="D509" s="37"/>
      <c r="E509" s="38"/>
      <c r="F509" s="38"/>
      <c r="G509" s="272"/>
      <c r="H509" s="273"/>
    </row>
    <row r="510" s="250" customFormat="1" ht="28" customHeight="1" spans="1:8">
      <c r="A510" s="269" t="s">
        <v>1042</v>
      </c>
      <c r="B510" s="270" t="s">
        <v>1043</v>
      </c>
      <c r="C510" s="271">
        <f>C514+C527</f>
        <v>4268</v>
      </c>
      <c r="D510" s="37"/>
      <c r="E510" s="38"/>
      <c r="F510" s="38"/>
      <c r="G510" s="272"/>
      <c r="H510" s="273"/>
    </row>
    <row r="511" hidden="1" spans="1:3">
      <c r="A511" s="266" t="s">
        <v>1044</v>
      </c>
      <c r="B511" s="267" t="s">
        <v>1045</v>
      </c>
      <c r="C511" s="268"/>
    </row>
    <row r="512" hidden="1" spans="1:3">
      <c r="A512" s="266" t="s">
        <v>1046</v>
      </c>
      <c r="B512" s="267" t="s">
        <v>131</v>
      </c>
      <c r="C512" s="268"/>
    </row>
    <row r="513" hidden="1" spans="1:3">
      <c r="A513" s="266" t="s">
        <v>1047</v>
      </c>
      <c r="B513" s="267" t="s">
        <v>1048</v>
      </c>
      <c r="C513" s="268"/>
    </row>
    <row r="514" s="250" customFormat="1" ht="28" customHeight="1" spans="1:8">
      <c r="A514" s="269" t="s">
        <v>1049</v>
      </c>
      <c r="B514" s="270" t="s">
        <v>1050</v>
      </c>
      <c r="C514" s="271">
        <v>66</v>
      </c>
      <c r="D514" s="37"/>
      <c r="E514" s="38"/>
      <c r="F514" s="38"/>
      <c r="G514" s="272"/>
      <c r="H514" s="273"/>
    </row>
    <row r="515" hidden="1" spans="1:3">
      <c r="A515" s="266" t="s">
        <v>1051</v>
      </c>
      <c r="B515" s="267" t="s">
        <v>131</v>
      </c>
      <c r="C515" s="268"/>
    </row>
    <row r="516" hidden="1" spans="1:3">
      <c r="A516" s="266" t="s">
        <v>1052</v>
      </c>
      <c r="B516" s="267" t="s">
        <v>133</v>
      </c>
      <c r="C516" s="268"/>
    </row>
    <row r="517" hidden="1" spans="1:3">
      <c r="A517" s="266" t="s">
        <v>1053</v>
      </c>
      <c r="B517" s="267" t="s">
        <v>1054</v>
      </c>
      <c r="C517" s="268"/>
    </row>
    <row r="518" hidden="1" spans="1:3">
      <c r="A518" s="266" t="s">
        <v>1055</v>
      </c>
      <c r="B518" s="267" t="s">
        <v>1056</v>
      </c>
      <c r="C518" s="268"/>
    </row>
    <row r="519" s="250" customFormat="1" ht="28" customHeight="1" spans="1:8">
      <c r="A519" s="269" t="s">
        <v>1057</v>
      </c>
      <c r="B519" s="270" t="s">
        <v>1058</v>
      </c>
      <c r="C519" s="271">
        <v>66</v>
      </c>
      <c r="D519" s="37"/>
      <c r="E519" s="38"/>
      <c r="F519" s="38"/>
      <c r="G519" s="272"/>
      <c r="H519" s="273"/>
    </row>
    <row r="520" hidden="1" spans="1:3">
      <c r="A520" s="266" t="s">
        <v>1059</v>
      </c>
      <c r="B520" s="267" t="s">
        <v>145</v>
      </c>
      <c r="C520" s="268"/>
    </row>
    <row r="521" hidden="1" spans="1:3">
      <c r="A521" s="266" t="s">
        <v>1060</v>
      </c>
      <c r="B521" s="267" t="s">
        <v>1061</v>
      </c>
      <c r="C521" s="268"/>
    </row>
    <row r="522" hidden="1" spans="1:3">
      <c r="A522" s="266" t="s">
        <v>1062</v>
      </c>
      <c r="B522" s="267" t="s">
        <v>1063</v>
      </c>
      <c r="C522" s="268"/>
    </row>
    <row r="523" hidden="1" spans="1:3">
      <c r="A523" s="266" t="s">
        <v>1064</v>
      </c>
      <c r="B523" s="267" t="s">
        <v>131</v>
      </c>
      <c r="C523" s="268"/>
    </row>
    <row r="524" hidden="1" spans="1:3">
      <c r="A524" s="266" t="s">
        <v>1065</v>
      </c>
      <c r="B524" s="267" t="s">
        <v>133</v>
      </c>
      <c r="C524" s="268"/>
    </row>
    <row r="525" hidden="1" spans="1:3">
      <c r="A525" s="266" t="s">
        <v>1066</v>
      </c>
      <c r="B525" s="267" t="s">
        <v>135</v>
      </c>
      <c r="C525" s="268"/>
    </row>
    <row r="526" hidden="1" spans="1:3">
      <c r="A526" s="266" t="s">
        <v>1067</v>
      </c>
      <c r="B526" s="267" t="s">
        <v>1068</v>
      </c>
      <c r="C526" s="268"/>
    </row>
    <row r="527" s="250" customFormat="1" ht="28" customHeight="1" spans="1:8">
      <c r="A527" s="269" t="s">
        <v>1069</v>
      </c>
      <c r="B527" s="270" t="s">
        <v>1070</v>
      </c>
      <c r="C527" s="271">
        <v>4202</v>
      </c>
      <c r="D527" s="37"/>
      <c r="E527" s="38"/>
      <c r="F527" s="38"/>
      <c r="G527" s="272"/>
      <c r="H527" s="273"/>
    </row>
    <row r="528" s="250" customFormat="1" ht="28" customHeight="1" spans="1:8">
      <c r="A528" s="269" t="s">
        <v>1071</v>
      </c>
      <c r="B528" s="270" t="s">
        <v>1072</v>
      </c>
      <c r="C528" s="271">
        <v>2</v>
      </c>
      <c r="D528" s="37"/>
      <c r="E528" s="38"/>
      <c r="F528" s="38"/>
      <c r="G528" s="272"/>
      <c r="H528" s="273"/>
    </row>
    <row r="529" s="250" customFormat="1" ht="28" customHeight="1" spans="1:8">
      <c r="A529" s="269" t="s">
        <v>1073</v>
      </c>
      <c r="B529" s="270" t="s">
        <v>1074</v>
      </c>
      <c r="C529" s="271">
        <v>4200</v>
      </c>
      <c r="D529" s="37"/>
      <c r="E529" s="38"/>
      <c r="F529" s="38"/>
      <c r="G529" s="272"/>
      <c r="H529" s="273"/>
    </row>
    <row r="530" s="250" customFormat="1" ht="28" customHeight="1" spans="1:8">
      <c r="A530" s="269" t="s">
        <v>1075</v>
      </c>
      <c r="B530" s="270" t="s">
        <v>1076</v>
      </c>
      <c r="C530" s="271">
        <v>36</v>
      </c>
      <c r="D530" s="37"/>
      <c r="E530" s="38"/>
      <c r="F530" s="38"/>
      <c r="G530" s="272"/>
      <c r="H530" s="273"/>
    </row>
    <row r="531" hidden="1" spans="1:3">
      <c r="A531" s="266" t="s">
        <v>1077</v>
      </c>
      <c r="B531" s="267" t="s">
        <v>1078</v>
      </c>
      <c r="C531" s="268"/>
    </row>
    <row r="532" hidden="1" spans="1:3">
      <c r="A532" s="266" t="s">
        <v>1079</v>
      </c>
      <c r="B532" s="267" t="s">
        <v>131</v>
      </c>
      <c r="C532" s="268"/>
    </row>
    <row r="533" s="250" customFormat="1" ht="28" customHeight="1" spans="1:8">
      <c r="A533" s="269" t="s">
        <v>1080</v>
      </c>
      <c r="B533" s="270" t="s">
        <v>1081</v>
      </c>
      <c r="C533" s="271">
        <v>36</v>
      </c>
      <c r="D533" s="37"/>
      <c r="E533" s="38"/>
      <c r="F533" s="38"/>
      <c r="G533" s="272"/>
      <c r="H533" s="273"/>
    </row>
    <row r="534" s="250" customFormat="1" ht="28" customHeight="1" spans="1:8">
      <c r="A534" s="269" t="s">
        <v>1082</v>
      </c>
      <c r="B534" s="270" t="s">
        <v>1083</v>
      </c>
      <c r="C534" s="271">
        <v>36</v>
      </c>
      <c r="D534" s="37"/>
      <c r="E534" s="38"/>
      <c r="F534" s="38"/>
      <c r="G534" s="272"/>
      <c r="H534" s="273"/>
    </row>
    <row r="535" hidden="1" spans="1:3">
      <c r="A535" s="266" t="s">
        <v>1084</v>
      </c>
      <c r="B535" s="267" t="s">
        <v>1085</v>
      </c>
      <c r="C535" s="268"/>
    </row>
    <row r="536" hidden="1" spans="1:3">
      <c r="A536" s="266" t="s">
        <v>1086</v>
      </c>
      <c r="B536" s="267" t="s">
        <v>1085</v>
      </c>
      <c r="C536" s="268"/>
    </row>
    <row r="537" hidden="1" spans="1:3">
      <c r="A537" s="266" t="s">
        <v>1087</v>
      </c>
      <c r="B537" s="267" t="s">
        <v>1088</v>
      </c>
      <c r="C537" s="268"/>
    </row>
    <row r="538" hidden="1" spans="1:3">
      <c r="A538" s="266" t="s">
        <v>1089</v>
      </c>
      <c r="B538" s="267" t="s">
        <v>1090</v>
      </c>
      <c r="C538" s="268"/>
    </row>
    <row r="539" hidden="1" spans="1:3">
      <c r="A539" s="266" t="s">
        <v>1091</v>
      </c>
      <c r="B539" s="267" t="s">
        <v>131</v>
      </c>
      <c r="C539" s="268"/>
    </row>
    <row r="540" hidden="1" spans="1:3">
      <c r="A540" s="266" t="s">
        <v>1092</v>
      </c>
      <c r="B540" s="267" t="s">
        <v>133</v>
      </c>
      <c r="C540" s="268"/>
    </row>
    <row r="541" hidden="1" spans="1:3">
      <c r="A541" s="266" t="s">
        <v>1093</v>
      </c>
      <c r="B541" s="267" t="s">
        <v>145</v>
      </c>
      <c r="C541" s="268"/>
    </row>
    <row r="542" hidden="1" spans="1:3">
      <c r="A542" s="266" t="s">
        <v>1094</v>
      </c>
      <c r="B542" s="267" t="s">
        <v>1095</v>
      </c>
      <c r="C542" s="268"/>
    </row>
    <row r="543" hidden="1" spans="1:3">
      <c r="A543" s="266" t="s">
        <v>1096</v>
      </c>
      <c r="B543" s="267" t="s">
        <v>1097</v>
      </c>
      <c r="C543" s="268"/>
    </row>
    <row r="544" hidden="1" spans="1:3">
      <c r="A544" s="266" t="s">
        <v>1098</v>
      </c>
      <c r="B544" s="267" t="s">
        <v>1099</v>
      </c>
      <c r="C544" s="268"/>
    </row>
    <row r="545" hidden="1" spans="1:3">
      <c r="A545" s="266" t="s">
        <v>1100</v>
      </c>
      <c r="B545" s="267" t="s">
        <v>1101</v>
      </c>
      <c r="C545" s="268"/>
    </row>
    <row r="546" hidden="1" spans="1:3">
      <c r="A546" s="266" t="s">
        <v>1102</v>
      </c>
      <c r="B546" s="267" t="s">
        <v>1103</v>
      </c>
      <c r="C546" s="268"/>
    </row>
    <row r="547" hidden="1" spans="1:3">
      <c r="A547" s="266" t="s">
        <v>1104</v>
      </c>
      <c r="B547" s="267" t="s">
        <v>1105</v>
      </c>
      <c r="C547" s="268"/>
    </row>
    <row r="548" hidden="1" spans="1:3">
      <c r="A548" s="266" t="s">
        <v>1106</v>
      </c>
      <c r="B548" s="267" t="s">
        <v>1107</v>
      </c>
      <c r="C548" s="268"/>
    </row>
    <row r="549" s="250" customFormat="1" ht="28" customHeight="1" spans="1:8">
      <c r="A549" s="269" t="s">
        <v>1108</v>
      </c>
      <c r="B549" s="270" t="s">
        <v>1109</v>
      </c>
      <c r="C549" s="271">
        <f>C550+C567</f>
        <v>242</v>
      </c>
      <c r="D549" s="37"/>
      <c r="E549" s="38"/>
      <c r="F549" s="38"/>
      <c r="G549" s="272"/>
      <c r="H549" s="273"/>
    </row>
    <row r="550" s="250" customFormat="1" ht="28" customHeight="1" spans="1:8">
      <c r="A550" s="269" t="s">
        <v>1110</v>
      </c>
      <c r="B550" s="270" t="s">
        <v>1111</v>
      </c>
      <c r="C550" s="271">
        <v>227</v>
      </c>
      <c r="D550" s="37"/>
      <c r="E550" s="38"/>
      <c r="F550" s="38"/>
      <c r="G550" s="272"/>
      <c r="H550" s="273"/>
    </row>
    <row r="551" hidden="1" spans="1:3">
      <c r="A551" s="266" t="s">
        <v>1112</v>
      </c>
      <c r="B551" s="267" t="s">
        <v>131</v>
      </c>
      <c r="C551" s="268"/>
    </row>
    <row r="552" hidden="1" spans="1:3">
      <c r="A552" s="266" t="s">
        <v>1113</v>
      </c>
      <c r="B552" s="267" t="s">
        <v>133</v>
      </c>
      <c r="C552" s="268"/>
    </row>
    <row r="553" hidden="1" spans="1:3">
      <c r="A553" s="266" t="s">
        <v>1114</v>
      </c>
      <c r="B553" s="267" t="s">
        <v>135</v>
      </c>
      <c r="C553" s="268"/>
    </row>
    <row r="554" s="250" customFormat="1" ht="28" customHeight="1" spans="1:8">
      <c r="A554" s="269" t="s">
        <v>1115</v>
      </c>
      <c r="B554" s="270" t="s">
        <v>1116</v>
      </c>
      <c r="C554" s="271">
        <v>22</v>
      </c>
      <c r="D554" s="37"/>
      <c r="E554" s="38"/>
      <c r="F554" s="38"/>
      <c r="G554" s="272"/>
      <c r="H554" s="273"/>
    </row>
    <row r="555" hidden="1" spans="1:3">
      <c r="A555" s="266" t="s">
        <v>1117</v>
      </c>
      <c r="B555" s="267" t="s">
        <v>1118</v>
      </c>
      <c r="C555" s="268"/>
    </row>
    <row r="556" hidden="1" spans="1:3">
      <c r="A556" s="266" t="s">
        <v>1119</v>
      </c>
      <c r="B556" s="267" t="s">
        <v>1120</v>
      </c>
      <c r="C556" s="268"/>
    </row>
    <row r="557" hidden="1" spans="1:3">
      <c r="A557" s="266" t="s">
        <v>1121</v>
      </c>
      <c r="B557" s="267" t="s">
        <v>1122</v>
      </c>
      <c r="C557" s="268"/>
    </row>
    <row r="558" hidden="1" spans="1:3">
      <c r="A558" s="266" t="s">
        <v>1123</v>
      </c>
      <c r="B558" s="267" t="s">
        <v>1124</v>
      </c>
      <c r="C558" s="268"/>
    </row>
    <row r="559" hidden="1" spans="1:3">
      <c r="A559" s="266" t="s">
        <v>1125</v>
      </c>
      <c r="B559" s="267" t="s">
        <v>1126</v>
      </c>
      <c r="C559" s="268"/>
    </row>
    <row r="560" hidden="1" spans="1:3">
      <c r="A560" s="266" t="s">
        <v>1127</v>
      </c>
      <c r="B560" s="267" t="s">
        <v>1128</v>
      </c>
      <c r="C560" s="268"/>
    </row>
    <row r="561" hidden="1" spans="1:3">
      <c r="A561" s="266" t="s">
        <v>1129</v>
      </c>
      <c r="B561" s="267" t="s">
        <v>1130</v>
      </c>
      <c r="C561" s="268"/>
    </row>
    <row r="562" hidden="1" spans="1:3">
      <c r="A562" s="266" t="s">
        <v>1131</v>
      </c>
      <c r="B562" s="267" t="s">
        <v>1132</v>
      </c>
      <c r="C562" s="268"/>
    </row>
    <row r="563" hidden="1" spans="1:3">
      <c r="A563" s="266" t="s">
        <v>1133</v>
      </c>
      <c r="B563" s="267" t="s">
        <v>1134</v>
      </c>
      <c r="C563" s="268"/>
    </row>
    <row r="564" hidden="1" spans="1:3">
      <c r="A564" s="266" t="s">
        <v>1135</v>
      </c>
      <c r="B564" s="267" t="s">
        <v>1136</v>
      </c>
      <c r="C564" s="268"/>
    </row>
    <row r="565" hidden="1" spans="1:3">
      <c r="A565" s="266" t="s">
        <v>1137</v>
      </c>
      <c r="B565" s="267" t="s">
        <v>145</v>
      </c>
      <c r="C565" s="268"/>
    </row>
    <row r="566" hidden="1" spans="1:3">
      <c r="A566" s="266" t="s">
        <v>1138</v>
      </c>
      <c r="B566" s="267" t="s">
        <v>1139</v>
      </c>
      <c r="C566" s="268">
        <f>F566+H566+I566+J566</f>
        <v>0</v>
      </c>
    </row>
    <row r="567" s="250" customFormat="1" ht="28" customHeight="1" spans="1:8">
      <c r="A567" s="269" t="s">
        <v>1140</v>
      </c>
      <c r="B567" s="270" t="s">
        <v>1141</v>
      </c>
      <c r="C567" s="271">
        <v>15</v>
      </c>
      <c r="D567" s="37"/>
      <c r="E567" s="38"/>
      <c r="F567" s="38"/>
      <c r="G567" s="272"/>
      <c r="H567" s="273"/>
    </row>
    <row r="568" hidden="1" spans="1:3">
      <c r="A568" s="266" t="s">
        <v>1142</v>
      </c>
      <c r="B568" s="267" t="s">
        <v>1143</v>
      </c>
      <c r="C568" s="268">
        <f>F568+H568+I568+J568</f>
        <v>0</v>
      </c>
    </row>
    <row r="569" hidden="1" spans="1:3">
      <c r="A569" s="266" t="s">
        <v>1144</v>
      </c>
      <c r="B569" s="267" t="s">
        <v>1145</v>
      </c>
      <c r="C569" s="268"/>
    </row>
    <row r="570" hidden="1" spans="1:3">
      <c r="A570" s="266" t="s">
        <v>1146</v>
      </c>
      <c r="B570" s="267" t="s">
        <v>1147</v>
      </c>
      <c r="C570" s="268"/>
    </row>
    <row r="571" hidden="1" spans="1:3">
      <c r="A571" s="266" t="s">
        <v>1148</v>
      </c>
      <c r="B571" s="267" t="s">
        <v>1149</v>
      </c>
      <c r="C571" s="268"/>
    </row>
    <row r="572" hidden="1" spans="1:3">
      <c r="A572" s="266" t="s">
        <v>1150</v>
      </c>
      <c r="B572" s="267" t="s">
        <v>1151</v>
      </c>
      <c r="C572" s="268"/>
    </row>
    <row r="573" hidden="1" spans="1:3">
      <c r="A573" s="266" t="s">
        <v>1152</v>
      </c>
      <c r="B573" s="267" t="s">
        <v>1153</v>
      </c>
      <c r="C573" s="268"/>
    </row>
    <row r="574" hidden="1" spans="1:3">
      <c r="A574" s="266" t="s">
        <v>1154</v>
      </c>
      <c r="B574" s="267" t="s">
        <v>1155</v>
      </c>
      <c r="C574" s="268"/>
    </row>
    <row r="575" s="250" customFormat="1" ht="28" customHeight="1" spans="1:8">
      <c r="A575" s="269" t="s">
        <v>1156</v>
      </c>
      <c r="B575" s="270" t="s">
        <v>1157</v>
      </c>
      <c r="C575" s="271">
        <v>517</v>
      </c>
      <c r="D575" s="37"/>
      <c r="E575" s="38"/>
      <c r="F575" s="38"/>
      <c r="G575" s="272"/>
      <c r="H575" s="273"/>
    </row>
    <row r="576" s="250" customFormat="1" ht="28" customHeight="1" spans="1:8">
      <c r="A576" s="269" t="s">
        <v>1158</v>
      </c>
      <c r="B576" s="270" t="s">
        <v>1159</v>
      </c>
      <c r="C576" s="271">
        <v>517</v>
      </c>
      <c r="D576" s="37"/>
      <c r="E576" s="38"/>
      <c r="F576" s="38"/>
      <c r="G576" s="272"/>
      <c r="H576" s="273"/>
    </row>
    <row r="577" s="250" customFormat="1" ht="28" customHeight="1" spans="1:8">
      <c r="A577" s="269" t="s">
        <v>1160</v>
      </c>
      <c r="B577" s="270" t="s">
        <v>1161</v>
      </c>
      <c r="C577" s="271">
        <v>517</v>
      </c>
      <c r="D577" s="37"/>
      <c r="E577" s="38"/>
      <c r="F577" s="38"/>
      <c r="G577" s="272"/>
      <c r="H577" s="273"/>
    </row>
    <row r="578" hidden="1" spans="1:3">
      <c r="A578" s="266" t="s">
        <v>1162</v>
      </c>
      <c r="B578" s="267" t="s">
        <v>1163</v>
      </c>
      <c r="C578" s="268"/>
    </row>
    <row r="579" hidden="1" spans="1:3">
      <c r="A579" s="266" t="s">
        <v>1164</v>
      </c>
      <c r="B579" s="267" t="s">
        <v>1165</v>
      </c>
      <c r="C579" s="268"/>
    </row>
    <row r="580" hidden="1" spans="1:3">
      <c r="A580" s="266" t="s">
        <v>1166</v>
      </c>
      <c r="B580" s="267" t="s">
        <v>1167</v>
      </c>
      <c r="C580" s="268"/>
    </row>
    <row r="581" hidden="1" spans="1:3">
      <c r="A581" s="266" t="s">
        <v>1168</v>
      </c>
      <c r="B581" s="267" t="s">
        <v>1169</v>
      </c>
      <c r="C581" s="268"/>
    </row>
    <row r="582" hidden="1" spans="1:3">
      <c r="A582" s="266" t="s">
        <v>1170</v>
      </c>
      <c r="B582" s="267" t="s">
        <v>131</v>
      </c>
      <c r="C582" s="268"/>
    </row>
    <row r="583" hidden="1" spans="1:3">
      <c r="A583" s="266" t="s">
        <v>1171</v>
      </c>
      <c r="B583" s="267" t="s">
        <v>133</v>
      </c>
      <c r="C583" s="268"/>
    </row>
    <row r="584" hidden="1" spans="1:3">
      <c r="A584" s="266" t="s">
        <v>1172</v>
      </c>
      <c r="B584" s="267" t="s">
        <v>135</v>
      </c>
      <c r="C584" s="268"/>
    </row>
    <row r="585" hidden="1" spans="1:3">
      <c r="A585" s="266" t="s">
        <v>1173</v>
      </c>
      <c r="B585" s="267" t="s">
        <v>1174</v>
      </c>
      <c r="C585" s="268"/>
    </row>
    <row r="586" hidden="1" spans="1:3">
      <c r="A586" s="266" t="s">
        <v>1175</v>
      </c>
      <c r="B586" s="267" t="s">
        <v>1176</v>
      </c>
      <c r="C586" s="268"/>
    </row>
    <row r="587" hidden="1" spans="1:3">
      <c r="A587" s="266" t="s">
        <v>1177</v>
      </c>
      <c r="B587" s="267" t="s">
        <v>1178</v>
      </c>
      <c r="C587" s="268"/>
    </row>
    <row r="588" hidden="1" spans="1:3">
      <c r="A588" s="266" t="s">
        <v>1179</v>
      </c>
      <c r="B588" s="267" t="s">
        <v>1180</v>
      </c>
      <c r="C588" s="268"/>
    </row>
    <row r="589" hidden="1" spans="1:3">
      <c r="A589" s="266" t="s">
        <v>1181</v>
      </c>
      <c r="B589" s="267" t="s">
        <v>1182</v>
      </c>
      <c r="C589" s="268"/>
    </row>
    <row r="590" hidden="1" spans="1:3">
      <c r="A590" s="266" t="s">
        <v>1183</v>
      </c>
      <c r="B590" s="267" t="s">
        <v>1184</v>
      </c>
      <c r="C590" s="268"/>
    </row>
    <row r="591" hidden="1" spans="1:3">
      <c r="A591" s="266" t="s">
        <v>1185</v>
      </c>
      <c r="B591" s="267" t="s">
        <v>145</v>
      </c>
      <c r="C591" s="268"/>
    </row>
    <row r="592" hidden="1" spans="1:3">
      <c r="A592" s="266" t="s">
        <v>1186</v>
      </c>
      <c r="B592" s="267" t="s">
        <v>1187</v>
      </c>
      <c r="C592" s="268"/>
    </row>
    <row r="593" hidden="1" spans="1:3">
      <c r="A593" s="266" t="s">
        <v>1188</v>
      </c>
      <c r="B593" s="267" t="s">
        <v>1189</v>
      </c>
      <c r="C593" s="268"/>
    </row>
    <row r="594" hidden="1" spans="1:3">
      <c r="A594" s="266" t="s">
        <v>1190</v>
      </c>
      <c r="B594" s="267" t="s">
        <v>1191</v>
      </c>
      <c r="C594" s="268"/>
    </row>
    <row r="595" hidden="1" spans="1:3">
      <c r="A595" s="266" t="s">
        <v>1192</v>
      </c>
      <c r="B595" s="267" t="s">
        <v>1193</v>
      </c>
      <c r="C595" s="268"/>
    </row>
    <row r="596" hidden="1" spans="1:3">
      <c r="A596" s="266" t="s">
        <v>1194</v>
      </c>
      <c r="B596" s="267" t="s">
        <v>1195</v>
      </c>
      <c r="C596" s="268"/>
    </row>
    <row r="597" hidden="1" spans="1:3">
      <c r="A597" s="266" t="s">
        <v>1196</v>
      </c>
      <c r="B597" s="267" t="s">
        <v>1197</v>
      </c>
      <c r="C597" s="268"/>
    </row>
    <row r="598" hidden="1" spans="1:3">
      <c r="A598" s="266" t="s">
        <v>1198</v>
      </c>
      <c r="B598" s="267" t="s">
        <v>1199</v>
      </c>
      <c r="C598" s="268"/>
    </row>
    <row r="599" hidden="1" spans="1:3">
      <c r="A599" s="266" t="s">
        <v>1200</v>
      </c>
      <c r="B599" s="267" t="s">
        <v>1201</v>
      </c>
      <c r="C599" s="268"/>
    </row>
    <row r="600" s="250" customFormat="1" ht="28" customHeight="1" spans="1:8">
      <c r="A600" s="269" t="s">
        <v>1202</v>
      </c>
      <c r="B600" s="270" t="s">
        <v>1203</v>
      </c>
      <c r="C600" s="271">
        <f>C601+C610+C613+C619</f>
        <v>8</v>
      </c>
      <c r="D600" s="37"/>
      <c r="E600" s="38"/>
      <c r="F600" s="38"/>
      <c r="G600" s="272"/>
      <c r="H600" s="273"/>
    </row>
    <row r="601" hidden="1" spans="1:3">
      <c r="A601" s="266" t="s">
        <v>1204</v>
      </c>
      <c r="B601" s="267" t="s">
        <v>1205</v>
      </c>
      <c r="C601" s="268">
        <f>C602+C603+C605+C609</f>
        <v>0</v>
      </c>
    </row>
    <row r="602" hidden="1" spans="1:3">
      <c r="A602" s="266" t="s">
        <v>1206</v>
      </c>
      <c r="B602" s="267" t="s">
        <v>131</v>
      </c>
      <c r="C602" s="268">
        <f t="shared" ref="C602:C605" si="26">F602+H602+I602+J602</f>
        <v>0</v>
      </c>
    </row>
    <row r="603" hidden="1" spans="1:3">
      <c r="A603" s="266" t="s">
        <v>1207</v>
      </c>
      <c r="B603" s="267" t="s">
        <v>133</v>
      </c>
      <c r="C603" s="268">
        <f t="shared" si="26"/>
        <v>0</v>
      </c>
    </row>
    <row r="604" hidden="1" spans="1:3">
      <c r="A604" s="266" t="s">
        <v>1208</v>
      </c>
      <c r="B604" s="267" t="s">
        <v>135</v>
      </c>
      <c r="C604" s="268"/>
    </row>
    <row r="605" hidden="1" spans="1:3">
      <c r="A605" s="266" t="s">
        <v>1209</v>
      </c>
      <c r="B605" s="267" t="s">
        <v>1210</v>
      </c>
      <c r="C605" s="268">
        <f t="shared" si="26"/>
        <v>0</v>
      </c>
    </row>
    <row r="606" hidden="1" spans="1:3">
      <c r="A606" s="266" t="s">
        <v>1211</v>
      </c>
      <c r="B606" s="267" t="s">
        <v>1212</v>
      </c>
      <c r="C606" s="268"/>
    </row>
    <row r="607" hidden="1" spans="1:3">
      <c r="A607" s="266" t="s">
        <v>1213</v>
      </c>
      <c r="B607" s="267" t="s">
        <v>1214</v>
      </c>
      <c r="C607" s="268"/>
    </row>
    <row r="608" hidden="1" spans="1:3">
      <c r="A608" s="266" t="s">
        <v>1215</v>
      </c>
      <c r="B608" s="267" t="s">
        <v>145</v>
      </c>
      <c r="C608" s="268"/>
    </row>
    <row r="609" hidden="1" spans="1:3">
      <c r="A609" s="266" t="s">
        <v>1216</v>
      </c>
      <c r="B609" s="267" t="s">
        <v>1217</v>
      </c>
      <c r="C609" s="268">
        <f t="shared" ref="C609:C614" si="27">F609+H609+I609+J609</f>
        <v>0</v>
      </c>
    </row>
    <row r="610" hidden="1" spans="1:3">
      <c r="A610" s="266" t="s">
        <v>1218</v>
      </c>
      <c r="B610" s="267" t="s">
        <v>1219</v>
      </c>
      <c r="C610" s="268">
        <f>C611</f>
        <v>0</v>
      </c>
    </row>
    <row r="611" hidden="1" spans="1:3">
      <c r="A611" s="266" t="s">
        <v>1220</v>
      </c>
      <c r="B611" s="267" t="s">
        <v>131</v>
      </c>
      <c r="C611" s="268">
        <f t="shared" si="27"/>
        <v>0</v>
      </c>
    </row>
    <row r="612" hidden="1" spans="1:3">
      <c r="A612" s="266" t="s">
        <v>1221</v>
      </c>
      <c r="B612" s="267" t="s">
        <v>1222</v>
      </c>
      <c r="C612" s="268"/>
    </row>
    <row r="613" s="250" customFormat="1" ht="28" customHeight="1" spans="1:8">
      <c r="A613" s="269" t="s">
        <v>1223</v>
      </c>
      <c r="B613" s="270" t="s">
        <v>1224</v>
      </c>
      <c r="C613" s="271">
        <v>1</v>
      </c>
      <c r="D613" s="37"/>
      <c r="E613" s="38"/>
      <c r="F613" s="38"/>
      <c r="G613" s="272"/>
      <c r="H613" s="273"/>
    </row>
    <row r="614" hidden="1" spans="1:3">
      <c r="A614" s="266" t="s">
        <v>1225</v>
      </c>
      <c r="B614" s="267" t="s">
        <v>1226</v>
      </c>
      <c r="C614" s="268">
        <f t="shared" si="27"/>
        <v>0</v>
      </c>
    </row>
    <row r="615" hidden="1" spans="1:3">
      <c r="A615" s="266" t="s">
        <v>1227</v>
      </c>
      <c r="B615" s="267" t="s">
        <v>1228</v>
      </c>
      <c r="C615" s="268"/>
    </row>
    <row r="616" hidden="1" spans="1:3">
      <c r="A616" s="266" t="s">
        <v>1229</v>
      </c>
      <c r="B616" s="267" t="s">
        <v>1230</v>
      </c>
      <c r="C616" s="268"/>
    </row>
    <row r="617" hidden="1" spans="1:3">
      <c r="A617" s="266" t="s">
        <v>1231</v>
      </c>
      <c r="B617" s="267" t="s">
        <v>1232</v>
      </c>
      <c r="C617" s="268"/>
    </row>
    <row r="618" hidden="1" spans="1:3">
      <c r="A618" s="266" t="s">
        <v>1233</v>
      </c>
      <c r="B618" s="267" t="s">
        <v>1234</v>
      </c>
      <c r="C618" s="268"/>
    </row>
    <row r="619" s="250" customFormat="1" ht="28" customHeight="1" spans="1:8">
      <c r="A619" s="269" t="s">
        <v>1235</v>
      </c>
      <c r="B619" s="270" t="s">
        <v>1236</v>
      </c>
      <c r="C619" s="271">
        <v>7</v>
      </c>
      <c r="D619" s="37"/>
      <c r="E619" s="38"/>
      <c r="F619" s="38"/>
      <c r="G619" s="272"/>
      <c r="H619" s="273"/>
    </row>
    <row r="620" hidden="1" spans="1:3">
      <c r="A620" s="266" t="s">
        <v>1237</v>
      </c>
      <c r="B620" s="267" t="s">
        <v>1238</v>
      </c>
      <c r="C620" s="268">
        <f>F620+H620+I620+J620</f>
        <v>0</v>
      </c>
    </row>
    <row r="621" hidden="1" spans="1:3">
      <c r="A621" s="266" t="s">
        <v>1239</v>
      </c>
      <c r="B621" s="267" t="s">
        <v>1240</v>
      </c>
      <c r="C621" s="268"/>
    </row>
    <row r="622" hidden="1" spans="1:3">
      <c r="A622" s="266" t="s">
        <v>1241</v>
      </c>
      <c r="B622" s="267" t="s">
        <v>1242</v>
      </c>
      <c r="C622" s="268"/>
    </row>
    <row r="623" hidden="1" spans="1:3">
      <c r="A623" s="266" t="s">
        <v>1243</v>
      </c>
      <c r="B623" s="267" t="s">
        <v>1244</v>
      </c>
      <c r="C623" s="268"/>
    </row>
    <row r="624" hidden="1" spans="1:3">
      <c r="A624" s="266" t="s">
        <v>1245</v>
      </c>
      <c r="B624" s="267" t="s">
        <v>1246</v>
      </c>
      <c r="C624" s="268"/>
    </row>
    <row r="625" s="250" customFormat="1" ht="28" customHeight="1" spans="1:8">
      <c r="A625" s="269" t="s">
        <v>1247</v>
      </c>
      <c r="B625" s="270" t="s">
        <v>1248</v>
      </c>
      <c r="C625" s="271">
        <v>400</v>
      </c>
      <c r="D625" s="37"/>
      <c r="E625" s="38"/>
      <c r="F625" s="38"/>
      <c r="G625" s="272"/>
      <c r="H625" s="273"/>
    </row>
    <row r="626" s="250" customFormat="1" ht="28" customHeight="1" spans="1:8">
      <c r="A626" s="269" t="s">
        <v>1249</v>
      </c>
      <c r="B626" s="270" t="s">
        <v>1107</v>
      </c>
      <c r="C626" s="271">
        <v>1218</v>
      </c>
      <c r="D626" s="37"/>
      <c r="E626" s="38"/>
      <c r="F626" s="38"/>
      <c r="G626" s="272"/>
      <c r="H626" s="273"/>
    </row>
    <row r="627" s="250" customFormat="1" ht="28" customHeight="1" spans="1:8">
      <c r="A627" s="269" t="s">
        <v>1250</v>
      </c>
      <c r="B627" s="270" t="s">
        <v>1251</v>
      </c>
      <c r="C627" s="271">
        <v>1218</v>
      </c>
      <c r="D627" s="37"/>
      <c r="E627" s="38"/>
      <c r="F627" s="38"/>
      <c r="G627" s="272"/>
      <c r="H627" s="273"/>
    </row>
    <row r="628" s="250" customFormat="1" ht="28" customHeight="1" spans="1:8">
      <c r="A628" s="269" t="s">
        <v>1252</v>
      </c>
      <c r="B628" s="270" t="s">
        <v>1251</v>
      </c>
      <c r="C628" s="271">
        <v>1218</v>
      </c>
      <c r="D628" s="37"/>
      <c r="E628" s="38"/>
      <c r="F628" s="38"/>
      <c r="G628" s="272"/>
      <c r="H628" s="273"/>
    </row>
    <row r="629" s="250" customFormat="1" ht="28" customHeight="1" spans="1:8">
      <c r="A629" s="269" t="s">
        <v>115</v>
      </c>
      <c r="B629" s="270" t="s">
        <v>1253</v>
      </c>
      <c r="C629" s="271">
        <v>768</v>
      </c>
      <c r="D629" s="37"/>
      <c r="E629" s="38"/>
      <c r="F629" s="38"/>
      <c r="G629" s="272"/>
      <c r="H629" s="273"/>
    </row>
    <row r="630" s="250" customFormat="1" ht="28" customHeight="1" spans="1:8">
      <c r="A630" s="269" t="s">
        <v>117</v>
      </c>
      <c r="B630" s="270" t="s">
        <v>1254</v>
      </c>
      <c r="C630" s="271">
        <v>768</v>
      </c>
      <c r="D630" s="37"/>
      <c r="E630" s="38"/>
      <c r="F630" s="38"/>
      <c r="G630" s="272"/>
      <c r="H630" s="273"/>
    </row>
    <row r="631" s="250" customFormat="1" ht="28" customHeight="1" spans="1:8">
      <c r="A631" s="269" t="s">
        <v>119</v>
      </c>
      <c r="B631" s="270" t="s">
        <v>1255</v>
      </c>
      <c r="C631" s="271">
        <v>768</v>
      </c>
      <c r="D631" s="37"/>
      <c r="E631" s="38"/>
      <c r="F631" s="38"/>
      <c r="G631" s="272"/>
      <c r="H631" s="273"/>
    </row>
    <row r="632" hidden="1" spans="1:3">
      <c r="A632" s="266" t="s">
        <v>1256</v>
      </c>
      <c r="B632" s="267" t="s">
        <v>1257</v>
      </c>
      <c r="C632" s="268"/>
    </row>
    <row r="633" hidden="1" spans="1:3">
      <c r="A633" s="266" t="s">
        <v>1258</v>
      </c>
      <c r="B633" s="267" t="s">
        <v>1259</v>
      </c>
      <c r="C633" s="268"/>
    </row>
    <row r="634" hidden="1" spans="1:3">
      <c r="A634" s="266" t="s">
        <v>1260</v>
      </c>
      <c r="B634" s="267" t="s">
        <v>1261</v>
      </c>
      <c r="C634" s="268"/>
    </row>
    <row r="635" hidden="1" spans="1:3">
      <c r="A635" s="266" t="s">
        <v>1262</v>
      </c>
      <c r="B635" s="267" t="s">
        <v>1261</v>
      </c>
      <c r="C635" s="268"/>
    </row>
    <row r="636" s="250" customFormat="1" ht="28" customHeight="1" spans="1:8">
      <c r="A636" s="274"/>
      <c r="B636" s="270" t="s">
        <v>1263</v>
      </c>
      <c r="C636" s="271">
        <v>51560</v>
      </c>
      <c r="D636" s="37"/>
      <c r="E636" s="38"/>
      <c r="F636" s="38"/>
      <c r="G636" s="272"/>
      <c r="H636" s="273"/>
    </row>
  </sheetData>
  <autoFilter xmlns:etc="http://www.wps.cn/officeDocument/2017/etCustomData" ref="A4:H636" etc:filterBottomFollowUsedRange="0">
    <filterColumn colId="2">
      <filters>
        <filter val="100"/>
        <filter val="300"/>
        <filter val="400"/>
        <filter val="4200"/>
        <filter val="1"/>
        <filter val="2"/>
        <filter val="4202"/>
        <filter val="3"/>
        <filter val="4"/>
        <filter val="304"/>
        <filter val="5"/>
        <filter val="505"/>
        <filter val="6"/>
        <filter val="7"/>
        <filter val="8"/>
        <filter val="109"/>
        <filter val="10"/>
        <filter val="412"/>
        <filter val="5412"/>
        <filter val="13"/>
        <filter val="114"/>
        <filter val="15"/>
        <filter val="315"/>
        <filter val="16"/>
        <filter val="17"/>
        <filter val="517"/>
        <filter val="1218"/>
        <filter val="19"/>
        <filter val="20"/>
        <filter val="120"/>
        <filter val="21"/>
        <filter val="22"/>
        <filter val="24"/>
        <filter val="26"/>
        <filter val="526"/>
        <filter val="27"/>
        <filter val="227"/>
        <filter val="29"/>
        <filter val="430"/>
        <filter val="32"/>
        <filter val="435"/>
        <filter val="36"/>
        <filter val="40"/>
        <filter val="242"/>
        <filter val="342"/>
        <filter val="1542"/>
        <filter val="5843"/>
        <filter val="244"/>
        <filter val="45"/>
        <filter val="47"/>
        <filter val="48"/>
        <filter val="5950"/>
        <filter val="54"/>
        <filter val="256"/>
        <filter val="157"/>
        <filter val="51560"/>
        <filter val="65"/>
        <filter val="165"/>
        <filter val="66"/>
        <filter val="768"/>
        <filter val="4268"/>
        <filter val="70"/>
        <filter val="2074"/>
        <filter val="2774"/>
        <filter val="75"/>
        <filter val="80"/>
        <filter val="580"/>
        <filter val="1582"/>
        <filter val="284"/>
        <filter val="286"/>
        <filter val="1886"/>
        <filter val="89"/>
        <filter val="290"/>
        <filter val="590"/>
        <filter val="194"/>
      </filters>
    </filterColumn>
    <extLst/>
  </autoFilter>
  <mergeCells count="1">
    <mergeCell ref="A2:C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67"/>
  <sheetViews>
    <sheetView workbookViewId="0">
      <selection activeCell="I6" sqref="I6"/>
    </sheetView>
  </sheetViews>
  <sheetFormatPr defaultColWidth="9" defaultRowHeight="15.75" outlineLevelCol="5"/>
  <cols>
    <col min="1" max="1" width="12.375" style="81" customWidth="1"/>
    <col min="2" max="2" width="38.625" style="81" customWidth="1"/>
    <col min="3" max="3" width="17.25" style="82" customWidth="1"/>
    <col min="4" max="6" width="9" style="81" hidden="1" customWidth="1"/>
    <col min="7" max="16384" width="9" style="81"/>
  </cols>
  <sheetData>
    <row r="1" ht="21" customHeight="1" spans="1:1">
      <c r="A1" s="76" t="s">
        <v>1264</v>
      </c>
    </row>
    <row r="2" ht="24.75" customHeight="1" spans="1:3">
      <c r="A2" s="84" t="s">
        <v>9</v>
      </c>
      <c r="B2" s="85"/>
      <c r="C2" s="85"/>
    </row>
    <row r="3" s="76" customFormat="1" ht="24" customHeight="1" spans="3:3">
      <c r="C3" s="86" t="s">
        <v>80</v>
      </c>
    </row>
    <row r="4" s="77" customFormat="1" ht="43.5" customHeight="1" spans="1:6">
      <c r="A4" s="238" t="s">
        <v>1265</v>
      </c>
      <c r="B4" s="238" t="s">
        <v>1266</v>
      </c>
      <c r="C4" s="238" t="s">
        <v>1267</v>
      </c>
      <c r="D4" s="239" t="s">
        <v>126</v>
      </c>
      <c r="E4" s="239" t="s">
        <v>127</v>
      </c>
      <c r="F4" s="239" t="s">
        <v>128</v>
      </c>
    </row>
    <row r="5" s="237" customFormat="1" ht="20.1" customHeight="1" spans="1:6">
      <c r="A5" s="240">
        <v>501</v>
      </c>
      <c r="B5" s="240" t="s">
        <v>1268</v>
      </c>
      <c r="C5" s="241">
        <f>SUM(C6:C9)</f>
        <v>5838</v>
      </c>
      <c r="D5" s="242">
        <f t="shared" ref="D5:F5" si="0">SUM(D6:D49)</f>
        <v>37210.87</v>
      </c>
      <c r="E5" s="242">
        <f t="shared" si="0"/>
        <v>12460.685</v>
      </c>
      <c r="F5" s="242">
        <f t="shared" si="0"/>
        <v>2159</v>
      </c>
    </row>
    <row r="6" s="165" customFormat="1" ht="20.1" customHeight="1" spans="1:6">
      <c r="A6" s="243">
        <v>50101</v>
      </c>
      <c r="B6" s="243" t="s">
        <v>1269</v>
      </c>
      <c r="C6" s="244">
        <v>2778</v>
      </c>
      <c r="D6" s="245">
        <v>3212.6</v>
      </c>
      <c r="E6" s="245">
        <v>201</v>
      </c>
      <c r="F6" s="245"/>
    </row>
    <row r="7" s="76" customFormat="1" ht="20.1" customHeight="1" spans="1:6">
      <c r="A7" s="243">
        <v>50102</v>
      </c>
      <c r="B7" s="243" t="s">
        <v>1270</v>
      </c>
      <c r="C7" s="244">
        <v>1600</v>
      </c>
      <c r="D7" s="245">
        <v>1729.57</v>
      </c>
      <c r="E7" s="245"/>
      <c r="F7" s="245"/>
    </row>
    <row r="8" s="77" customFormat="1" ht="20.1" customHeight="1" spans="1:6">
      <c r="A8" s="243">
        <v>50103</v>
      </c>
      <c r="B8" s="243" t="s">
        <v>1161</v>
      </c>
      <c r="C8" s="244">
        <v>413</v>
      </c>
      <c r="D8" s="245">
        <v>594</v>
      </c>
      <c r="E8" s="245">
        <v>0</v>
      </c>
      <c r="F8" s="245"/>
    </row>
    <row r="9" s="76" customFormat="1" ht="20.1" customHeight="1" spans="1:6">
      <c r="A9" s="243">
        <v>50199</v>
      </c>
      <c r="B9" s="243" t="s">
        <v>1271</v>
      </c>
      <c r="C9" s="244">
        <v>1047</v>
      </c>
      <c r="D9" s="245">
        <v>656.52</v>
      </c>
      <c r="E9" s="245">
        <v>1.62</v>
      </c>
      <c r="F9" s="245"/>
    </row>
    <row r="10" s="76" customFormat="1" ht="20.1" customHeight="1" spans="1:6">
      <c r="A10" s="240">
        <v>502</v>
      </c>
      <c r="B10" s="240" t="s">
        <v>1272</v>
      </c>
      <c r="C10" s="241">
        <f>SUM(C11:C20)</f>
        <v>861</v>
      </c>
      <c r="D10" s="245">
        <v>982.36</v>
      </c>
      <c r="E10" s="245">
        <v>36.5</v>
      </c>
      <c r="F10" s="245">
        <v>15</v>
      </c>
    </row>
    <row r="11" s="77" customFormat="1" ht="20.1" customHeight="1" spans="1:6">
      <c r="A11" s="243">
        <v>50201</v>
      </c>
      <c r="B11" s="243" t="s">
        <v>1273</v>
      </c>
      <c r="C11" s="244">
        <v>616</v>
      </c>
      <c r="D11" s="245">
        <v>56.1</v>
      </c>
      <c r="E11" s="245">
        <v>0</v>
      </c>
      <c r="F11" s="245"/>
    </row>
    <row r="12" ht="20.1" customHeight="1" spans="1:6">
      <c r="A12" s="243">
        <v>50202</v>
      </c>
      <c r="B12" s="243" t="s">
        <v>1274</v>
      </c>
      <c r="C12" s="244">
        <v>39</v>
      </c>
      <c r="D12" s="245">
        <v>16.2</v>
      </c>
      <c r="E12" s="245">
        <v>1</v>
      </c>
      <c r="F12" s="245">
        <v>2</v>
      </c>
    </row>
    <row r="13" ht="20.1" customHeight="1" spans="1:6">
      <c r="A13" s="243">
        <v>50203</v>
      </c>
      <c r="B13" s="243" t="s">
        <v>1275</v>
      </c>
      <c r="C13" s="244">
        <v>22</v>
      </c>
      <c r="D13" s="245">
        <v>45.7</v>
      </c>
      <c r="E13" s="245">
        <v>0</v>
      </c>
      <c r="F13" s="245"/>
    </row>
    <row r="14" ht="20.1" customHeight="1" spans="1:6">
      <c r="A14" s="243">
        <v>50204</v>
      </c>
      <c r="B14" s="243" t="s">
        <v>1276</v>
      </c>
      <c r="C14" s="244"/>
      <c r="D14" s="245">
        <v>2369.33</v>
      </c>
      <c r="E14" s="245">
        <v>55.09</v>
      </c>
      <c r="F14" s="245">
        <v>10</v>
      </c>
    </row>
    <row r="15" ht="20.1" customHeight="1" spans="1:6">
      <c r="A15" s="243">
        <v>50205</v>
      </c>
      <c r="B15" s="243" t="s">
        <v>1277</v>
      </c>
      <c r="C15" s="244"/>
      <c r="D15" s="245">
        <v>112.5</v>
      </c>
      <c r="E15" s="245">
        <v>0</v>
      </c>
      <c r="F15" s="245"/>
    </row>
    <row r="16" ht="20.1" customHeight="1" spans="1:6">
      <c r="A16" s="243">
        <v>50206</v>
      </c>
      <c r="B16" s="243" t="s">
        <v>1278</v>
      </c>
      <c r="C16" s="244">
        <v>27</v>
      </c>
      <c r="D16" s="245">
        <v>18</v>
      </c>
      <c r="E16" s="245">
        <v>0</v>
      </c>
      <c r="F16" s="245"/>
    </row>
    <row r="17" ht="20.1" customHeight="1" spans="1:6">
      <c r="A17" s="243">
        <v>50207</v>
      </c>
      <c r="B17" s="243" t="s">
        <v>1279</v>
      </c>
      <c r="C17" s="244"/>
      <c r="D17" s="245">
        <v>98</v>
      </c>
      <c r="E17" s="245">
        <v>0</v>
      </c>
      <c r="F17" s="245"/>
    </row>
    <row r="18" ht="20.1" customHeight="1" spans="1:6">
      <c r="A18" s="243">
        <v>50208</v>
      </c>
      <c r="B18" s="243" t="s">
        <v>1280</v>
      </c>
      <c r="C18" s="244">
        <v>102</v>
      </c>
      <c r="D18" s="245">
        <v>178</v>
      </c>
      <c r="E18" s="245">
        <v>0</v>
      </c>
      <c r="F18" s="245"/>
    </row>
    <row r="19" ht="20.1" customHeight="1" spans="1:6">
      <c r="A19" s="243">
        <v>50209</v>
      </c>
      <c r="B19" s="243" t="s">
        <v>1281</v>
      </c>
      <c r="C19" s="244">
        <v>21</v>
      </c>
      <c r="D19" s="245">
        <v>692.43</v>
      </c>
      <c r="E19" s="245">
        <v>398.9</v>
      </c>
      <c r="F19" s="245">
        <v>46</v>
      </c>
    </row>
    <row r="20" ht="20.1" customHeight="1" spans="1:6">
      <c r="A20" s="243">
        <v>50299</v>
      </c>
      <c r="B20" s="243" t="s">
        <v>1282</v>
      </c>
      <c r="C20" s="244">
        <v>34</v>
      </c>
      <c r="D20" s="245">
        <v>0</v>
      </c>
      <c r="E20" s="245">
        <v>0</v>
      </c>
      <c r="F20" s="245"/>
    </row>
    <row r="21" ht="20.1" customHeight="1" spans="1:6">
      <c r="A21" s="240">
        <v>503</v>
      </c>
      <c r="B21" s="240" t="s">
        <v>1283</v>
      </c>
      <c r="C21" s="241">
        <f>C22</f>
        <v>9</v>
      </c>
      <c r="D21" s="245">
        <f>51+1107</f>
        <v>1158</v>
      </c>
      <c r="E21" s="245">
        <v>4610</v>
      </c>
      <c r="F21" s="245">
        <v>1021</v>
      </c>
    </row>
    <row r="22" ht="20.1" customHeight="1" spans="1:6">
      <c r="A22" s="243">
        <v>50306</v>
      </c>
      <c r="B22" s="243" t="s">
        <v>1284</v>
      </c>
      <c r="C22" s="244">
        <v>9</v>
      </c>
      <c r="D22" s="245">
        <v>31</v>
      </c>
      <c r="E22" s="245">
        <v>0</v>
      </c>
      <c r="F22" s="245"/>
    </row>
    <row r="23" ht="20.1" customHeight="1" spans="1:6">
      <c r="A23" s="240">
        <v>505</v>
      </c>
      <c r="B23" s="240" t="s">
        <v>1285</v>
      </c>
      <c r="C23" s="241">
        <f>C24+C25</f>
        <v>8691</v>
      </c>
      <c r="D23" s="245">
        <v>309</v>
      </c>
      <c r="E23" s="245"/>
      <c r="F23" s="245"/>
    </row>
    <row r="24" ht="20.1" customHeight="1" spans="1:6">
      <c r="A24" s="243">
        <v>50501</v>
      </c>
      <c r="B24" s="243" t="s">
        <v>1286</v>
      </c>
      <c r="C24" s="244">
        <v>8394</v>
      </c>
      <c r="D24" s="245">
        <v>172.57</v>
      </c>
      <c r="E24" s="245">
        <v>382</v>
      </c>
      <c r="F24" s="245"/>
    </row>
    <row r="25" ht="20.1" customHeight="1" spans="1:6">
      <c r="A25" s="243">
        <v>50502</v>
      </c>
      <c r="B25" s="243" t="s">
        <v>1287</v>
      </c>
      <c r="C25" s="244">
        <v>297</v>
      </c>
      <c r="D25" s="245">
        <v>0</v>
      </c>
      <c r="E25" s="245">
        <v>0</v>
      </c>
      <c r="F25" s="245"/>
    </row>
    <row r="26" ht="20.1" customHeight="1" spans="1:6">
      <c r="A26" s="240">
        <v>506</v>
      </c>
      <c r="B26" s="240" t="s">
        <v>1288</v>
      </c>
      <c r="C26" s="241"/>
      <c r="D26" s="245">
        <v>0</v>
      </c>
      <c r="E26" s="245">
        <v>0</v>
      </c>
      <c r="F26" s="245"/>
    </row>
    <row r="27" ht="20.1" customHeight="1" spans="1:6">
      <c r="A27" s="243">
        <v>50601</v>
      </c>
      <c r="B27" s="243" t="s">
        <v>1289</v>
      </c>
      <c r="C27" s="244"/>
      <c r="D27" s="245">
        <v>8881</v>
      </c>
      <c r="E27" s="245">
        <v>0</v>
      </c>
      <c r="F27" s="245"/>
    </row>
    <row r="28" ht="20.1" customHeight="1" spans="1:6">
      <c r="A28" s="240">
        <v>509</v>
      </c>
      <c r="B28" s="240" t="s">
        <v>1290</v>
      </c>
      <c r="C28" s="241">
        <f>SUM(C29:C31)</f>
        <v>1626</v>
      </c>
      <c r="D28" s="245">
        <v>1623</v>
      </c>
      <c r="E28" s="245">
        <v>818.835</v>
      </c>
      <c r="F28" s="245">
        <v>180</v>
      </c>
    </row>
    <row r="29" ht="20.1" customHeight="1" spans="1:6">
      <c r="A29" s="243">
        <v>50901</v>
      </c>
      <c r="B29" s="243" t="s">
        <v>1291</v>
      </c>
      <c r="C29" s="244">
        <v>11</v>
      </c>
      <c r="D29" s="245">
        <v>0</v>
      </c>
      <c r="E29" s="245">
        <v>0</v>
      </c>
      <c r="F29" s="245"/>
    </row>
    <row r="30" ht="20.1" customHeight="1" spans="1:6">
      <c r="A30" s="243">
        <v>50905</v>
      </c>
      <c r="B30" s="243" t="s">
        <v>1292</v>
      </c>
      <c r="C30" s="244">
        <v>1615</v>
      </c>
      <c r="D30" s="245">
        <v>37.65</v>
      </c>
      <c r="E30" s="245">
        <v>128</v>
      </c>
      <c r="F30" s="245">
        <v>180</v>
      </c>
    </row>
    <row r="31" ht="20.1" customHeight="1" spans="1:6">
      <c r="A31" s="243">
        <v>50999</v>
      </c>
      <c r="B31" s="243" t="s">
        <v>1293</v>
      </c>
      <c r="C31" s="244"/>
      <c r="D31" s="245">
        <v>0</v>
      </c>
      <c r="E31" s="245">
        <v>0</v>
      </c>
      <c r="F31" s="245"/>
    </row>
    <row r="32" ht="20.1" customHeight="1" spans="1:6">
      <c r="A32" s="246"/>
      <c r="B32" s="247" t="s">
        <v>1294</v>
      </c>
      <c r="C32" s="248">
        <f>C28+C23+C21+C10+C5</f>
        <v>17025</v>
      </c>
      <c r="D32" s="245">
        <v>0</v>
      </c>
      <c r="E32" s="245">
        <v>855</v>
      </c>
      <c r="F32" s="245">
        <v>376</v>
      </c>
    </row>
    <row r="33" ht="20.1" customHeight="1" spans="1:6">
      <c r="A33"/>
      <c r="B33"/>
      <c r="C33"/>
      <c r="D33" s="245">
        <v>0</v>
      </c>
      <c r="E33" s="245">
        <v>0</v>
      </c>
      <c r="F33" s="245"/>
    </row>
    <row r="34" ht="20.1" customHeight="1" spans="1:6">
      <c r="A34"/>
      <c r="B34"/>
      <c r="C34"/>
      <c r="D34" s="245">
        <v>3915.6</v>
      </c>
      <c r="E34" s="245">
        <v>120.86</v>
      </c>
      <c r="F34" s="245">
        <v>268</v>
      </c>
    </row>
    <row r="35" ht="20.1" customHeight="1" spans="1:6">
      <c r="A35"/>
      <c r="B35"/>
      <c r="C35"/>
      <c r="D35" s="245">
        <v>0</v>
      </c>
      <c r="E35" s="245">
        <v>0</v>
      </c>
      <c r="F35" s="245"/>
    </row>
    <row r="36" ht="20.1" customHeight="1" spans="1:6">
      <c r="A36"/>
      <c r="B36"/>
      <c r="C36"/>
      <c r="D36" s="245">
        <v>1054.23</v>
      </c>
      <c r="E36" s="245">
        <v>344.8</v>
      </c>
      <c r="F36" s="245"/>
    </row>
    <row r="37" ht="20.1" customHeight="1" spans="1:6">
      <c r="A37"/>
      <c r="B37"/>
      <c r="C37"/>
      <c r="D37" s="245">
        <v>45</v>
      </c>
      <c r="E37" s="245">
        <v>50</v>
      </c>
      <c r="F37" s="245">
        <v>8</v>
      </c>
    </row>
    <row r="38" ht="20.1" customHeight="1" spans="1:6">
      <c r="A38"/>
      <c r="B38"/>
      <c r="C38"/>
      <c r="D38" s="245">
        <v>8</v>
      </c>
      <c r="E38" s="245">
        <v>1043</v>
      </c>
      <c r="F38" s="245"/>
    </row>
    <row r="39" ht="20.1" customHeight="1" spans="1:6">
      <c r="A39"/>
      <c r="B39"/>
      <c r="C39"/>
      <c r="D39" s="245">
        <v>1799.74</v>
      </c>
      <c r="E39" s="245">
        <v>0</v>
      </c>
      <c r="F39" s="245"/>
    </row>
    <row r="40" ht="20.1" customHeight="1" spans="1:6">
      <c r="A40"/>
      <c r="B40"/>
      <c r="C40"/>
      <c r="D40" s="245">
        <v>852.24</v>
      </c>
      <c r="E40" s="245">
        <v>1259.08</v>
      </c>
      <c r="F40" s="245">
        <v>41</v>
      </c>
    </row>
    <row r="41" ht="20.1" customHeight="1" spans="1:6">
      <c r="A41"/>
      <c r="B41"/>
      <c r="C41"/>
      <c r="D41" s="245">
        <v>4794.53</v>
      </c>
      <c r="E41" s="245">
        <v>1570</v>
      </c>
      <c r="F41" s="245">
        <v>12</v>
      </c>
    </row>
    <row r="42" ht="20.1" customHeight="1" spans="1:6">
      <c r="A42"/>
      <c r="B42"/>
      <c r="C42"/>
      <c r="D42" s="245">
        <v>768</v>
      </c>
      <c r="E42" s="245">
        <v>0</v>
      </c>
      <c r="F42" s="245"/>
    </row>
    <row r="43" ht="20.1" customHeight="1" spans="1:6">
      <c r="A43"/>
      <c r="B43"/>
      <c r="C43"/>
      <c r="D43" s="245">
        <v>0</v>
      </c>
      <c r="E43" s="245">
        <v>0</v>
      </c>
      <c r="F43" s="245"/>
    </row>
    <row r="44" ht="20.1" customHeight="1" spans="1:6">
      <c r="A44"/>
      <c r="B44"/>
      <c r="C44"/>
      <c r="D44" s="245"/>
      <c r="E44" s="245">
        <v>0</v>
      </c>
      <c r="F44" s="245"/>
    </row>
    <row r="45" ht="20.1" customHeight="1" spans="1:6">
      <c r="A45"/>
      <c r="B45"/>
      <c r="C45"/>
      <c r="D45" s="245">
        <v>0</v>
      </c>
      <c r="E45" s="245">
        <v>0</v>
      </c>
      <c r="F45" s="245"/>
    </row>
    <row r="46" ht="20.1" customHeight="1" spans="1:6">
      <c r="A46"/>
      <c r="B46"/>
      <c r="C46"/>
      <c r="D46" s="245">
        <v>0</v>
      </c>
      <c r="E46" s="245">
        <v>0</v>
      </c>
      <c r="F46" s="245"/>
    </row>
    <row r="47" ht="20.1" customHeight="1" spans="1:6">
      <c r="A47"/>
      <c r="B47"/>
      <c r="C47"/>
      <c r="D47" s="245">
        <v>400</v>
      </c>
      <c r="E47" s="245">
        <v>0</v>
      </c>
      <c r="F47" s="245"/>
    </row>
    <row r="48" ht="20.1" customHeight="1" spans="1:6">
      <c r="A48"/>
      <c r="B48"/>
      <c r="C48"/>
      <c r="D48" s="245">
        <v>600</v>
      </c>
      <c r="E48" s="245">
        <v>0</v>
      </c>
      <c r="F48" s="245"/>
    </row>
    <row r="49" ht="20.1" customHeight="1" spans="1:6">
      <c r="A49"/>
      <c r="B49"/>
      <c r="C49"/>
      <c r="D49" s="245">
        <v>0</v>
      </c>
      <c r="E49" s="245">
        <v>585</v>
      </c>
      <c r="F49" s="245"/>
    </row>
    <row r="50" ht="20.1" customHeight="1" spans="1:4">
      <c r="A50"/>
      <c r="B50"/>
      <c r="C50"/>
      <c r="D50"/>
    </row>
    <row r="51" ht="20.1" customHeight="1" spans="1:4">
      <c r="A51"/>
      <c r="B51"/>
      <c r="C51"/>
      <c r="D51"/>
    </row>
    <row r="52" ht="20.1" customHeight="1" spans="1:4">
      <c r="A52"/>
      <c r="B52"/>
      <c r="C52"/>
      <c r="D52"/>
    </row>
    <row r="53" ht="20.1" customHeight="1" spans="1:4">
      <c r="A53"/>
      <c r="B53"/>
      <c r="C53"/>
      <c r="D53"/>
    </row>
    <row r="54" ht="20.1" customHeight="1" spans="1:4">
      <c r="A54"/>
      <c r="B54"/>
      <c r="C54"/>
      <c r="D54"/>
    </row>
    <row r="55" ht="20.1" customHeight="1" spans="1:4">
      <c r="A55"/>
      <c r="B55"/>
      <c r="C55"/>
      <c r="D55"/>
    </row>
    <row r="56" ht="20.1" customHeight="1" spans="1:4">
      <c r="A56"/>
      <c r="B56"/>
      <c r="C56"/>
      <c r="D56"/>
    </row>
    <row r="57" ht="20.1" customHeight="1" spans="1:4">
      <c r="A57"/>
      <c r="B57"/>
      <c r="C57"/>
      <c r="D57"/>
    </row>
    <row r="58" ht="20.1" customHeight="1" spans="1:4">
      <c r="A58"/>
      <c r="B58"/>
      <c r="C58"/>
      <c r="D58"/>
    </row>
    <row r="59" ht="20.1" customHeight="1" spans="1:4">
      <c r="A59"/>
      <c r="B59"/>
      <c r="C59"/>
      <c r="D59"/>
    </row>
    <row r="60" ht="20.1" customHeight="1" spans="1:4">
      <c r="A60"/>
      <c r="B60"/>
      <c r="C60"/>
      <c r="D60"/>
    </row>
    <row r="61" ht="20.1" customHeight="1" spans="1:4">
      <c r="A61"/>
      <c r="B61"/>
      <c r="C61"/>
      <c r="D61"/>
    </row>
    <row r="62" ht="20.1" customHeight="1" spans="1:4">
      <c r="A62"/>
      <c r="B62"/>
      <c r="C62"/>
      <c r="D62"/>
    </row>
    <row r="63" ht="20.1" customHeight="1" spans="1:4">
      <c r="A63"/>
      <c r="B63"/>
      <c r="C63"/>
      <c r="D63"/>
    </row>
    <row r="64" ht="20.1" customHeight="1" spans="1:4">
      <c r="A64"/>
      <c r="B64"/>
      <c r="C64"/>
      <c r="D64"/>
    </row>
    <row r="65" ht="20.1" customHeight="1" spans="1:4">
      <c r="A65"/>
      <c r="B65"/>
      <c r="C65"/>
      <c r="D65"/>
    </row>
    <row r="66" ht="20.1" customHeight="1" spans="1:4">
      <c r="A66"/>
      <c r="B66"/>
      <c r="C66"/>
      <c r="D66"/>
    </row>
    <row r="67" ht="20.1" customHeight="1" spans="1:4">
      <c r="A67"/>
      <c r="B67"/>
      <c r="C67"/>
      <c r="D67"/>
    </row>
  </sheetData>
  <mergeCells count="1">
    <mergeCell ref="A2:C2"/>
  </mergeCells>
  <conditionalFormatting sqref="A5">
    <cfRule type="duplicateValues" dxfId="0" priority="1"/>
  </conditionalFormatting>
  <printOptions horizontalCentered="1"/>
  <pageMargins left="0.92" right="0.748031496062992" top="0.984251968503937" bottom="0.984251968503937" header="0.511811023622047" footer="0.511811023622047"/>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
  <sheetViews>
    <sheetView topLeftCell="A5" workbookViewId="0">
      <selection activeCell="AB9" sqref="AB9"/>
    </sheetView>
  </sheetViews>
  <sheetFormatPr defaultColWidth="7" defaultRowHeight="15"/>
  <cols>
    <col min="1" max="4" width="20.875" style="35" customWidth="1"/>
    <col min="5" max="5" width="10.375" style="32" hidden="1" customWidth="1"/>
    <col min="6" max="6" width="9.625" style="37" hidden="1" customWidth="1"/>
    <col min="7" max="7" width="8.125" style="37" hidden="1" customWidth="1"/>
    <col min="8" max="8" width="9.625" style="38" hidden="1" customWidth="1"/>
    <col min="9" max="9" width="17.5" style="38" hidden="1" customWidth="1"/>
    <col min="10" max="10" width="12.5" style="39" hidden="1" customWidth="1"/>
    <col min="11" max="11" width="7" style="40" hidden="1" customWidth="1"/>
    <col min="12" max="13" width="7" style="37" hidden="1" customWidth="1"/>
    <col min="14" max="14" width="13.875" style="37" hidden="1" customWidth="1"/>
    <col min="15" max="15" width="7.875" style="37" hidden="1" customWidth="1"/>
    <col min="16" max="16" width="9.5" style="37" hidden="1" customWidth="1"/>
    <col min="17" max="17" width="6.875" style="37" hidden="1" customWidth="1"/>
    <col min="18" max="18" width="9" style="37" hidden="1" customWidth="1"/>
    <col min="19" max="19" width="5.875" style="37" hidden="1" customWidth="1"/>
    <col min="20" max="20" width="5.25" style="37" hidden="1" customWidth="1"/>
    <col min="21" max="21" width="6.5" style="37" hidden="1" customWidth="1"/>
    <col min="22" max="23" width="7" style="37" hidden="1" customWidth="1"/>
    <col min="24" max="24" width="10.625" style="37" hidden="1" customWidth="1"/>
    <col min="25" max="25" width="10.5" style="37" hidden="1" customWidth="1"/>
    <col min="26" max="26" width="7" style="37" hidden="1" customWidth="1"/>
    <col min="27" max="16384" width="7" style="37"/>
  </cols>
  <sheetData>
    <row r="1" ht="21.75" customHeight="1" spans="1:4">
      <c r="A1" s="41" t="s">
        <v>1295</v>
      </c>
      <c r="B1" s="41"/>
      <c r="C1" s="41"/>
      <c r="D1" s="41"/>
    </row>
    <row r="2" ht="51.75" customHeight="1" spans="1:10">
      <c r="A2" s="119" t="s">
        <v>1296</v>
      </c>
      <c r="B2" s="120"/>
      <c r="C2" s="120"/>
      <c r="D2" s="120"/>
      <c r="H2" s="37"/>
      <c r="I2" s="37"/>
      <c r="J2" s="37"/>
    </row>
    <row r="3" spans="4:14">
      <c r="D3" s="107" t="s">
        <v>1297</v>
      </c>
      <c r="F3" s="37">
        <v>12.11</v>
      </c>
      <c r="H3" s="37">
        <v>12.22</v>
      </c>
      <c r="I3" s="37"/>
      <c r="J3" s="37"/>
      <c r="N3" s="37">
        <v>1.2</v>
      </c>
    </row>
    <row r="4" s="118" customFormat="1" ht="39.75" customHeight="1" spans="1:16">
      <c r="A4" s="121" t="s">
        <v>1298</v>
      </c>
      <c r="B4" s="128" t="s">
        <v>1299</v>
      </c>
      <c r="C4" s="128" t="s">
        <v>1300</v>
      </c>
      <c r="D4" s="121" t="s">
        <v>1301</v>
      </c>
      <c r="E4" s="122"/>
      <c r="H4" s="123" t="s">
        <v>1302</v>
      </c>
      <c r="I4" s="123" t="s">
        <v>1303</v>
      </c>
      <c r="J4" s="123" t="s">
        <v>1304</v>
      </c>
      <c r="K4" s="130"/>
      <c r="N4" s="123" t="s">
        <v>1302</v>
      </c>
      <c r="O4" s="131" t="s">
        <v>1303</v>
      </c>
      <c r="P4" s="123" t="s">
        <v>1304</v>
      </c>
    </row>
    <row r="5" ht="39.75" customHeight="1" spans="1:26">
      <c r="A5" s="124" t="s">
        <v>1305</v>
      </c>
      <c r="B5" s="125"/>
      <c r="C5" s="125"/>
      <c r="D5" s="125"/>
      <c r="E5" s="51">
        <v>105429</v>
      </c>
      <c r="F5" s="126">
        <v>595734.14</v>
      </c>
      <c r="G5" s="37">
        <f>104401+13602</f>
        <v>118003</v>
      </c>
      <c r="H5" s="38" t="s">
        <v>86</v>
      </c>
      <c r="I5" s="38" t="s">
        <v>1306</v>
      </c>
      <c r="J5" s="39">
        <v>596221.15</v>
      </c>
      <c r="K5" s="40" t="e">
        <f>H5-A5</f>
        <v>#VALUE!</v>
      </c>
      <c r="L5" s="75" t="e">
        <f>J5-#REF!</f>
        <v>#REF!</v>
      </c>
      <c r="M5" s="75">
        <v>75943</v>
      </c>
      <c r="N5" s="38" t="s">
        <v>86</v>
      </c>
      <c r="O5" s="38" t="s">
        <v>1306</v>
      </c>
      <c r="P5" s="39">
        <v>643048.95</v>
      </c>
      <c r="Q5" s="40" t="e">
        <f>N5-A5</f>
        <v>#VALUE!</v>
      </c>
      <c r="R5" s="75" t="e">
        <f>P5-#REF!</f>
        <v>#REF!</v>
      </c>
      <c r="T5" s="37">
        <v>717759</v>
      </c>
      <c r="V5" s="133" t="s">
        <v>86</v>
      </c>
      <c r="W5" s="133" t="s">
        <v>1306</v>
      </c>
      <c r="X5" s="134">
        <v>659380.53</v>
      </c>
      <c r="Y5" s="37" t="e">
        <f>#REF!-X5</f>
        <v>#REF!</v>
      </c>
      <c r="Z5" s="37" t="e">
        <f>V5-A5</f>
        <v>#VALUE!</v>
      </c>
    </row>
    <row r="6" ht="39.75" customHeight="1" spans="1:24">
      <c r="A6" s="124" t="s">
        <v>1307</v>
      </c>
      <c r="B6" s="125"/>
      <c r="C6" s="125"/>
      <c r="D6" s="125"/>
      <c r="E6" s="51"/>
      <c r="F6" s="126"/>
      <c r="L6" s="75"/>
      <c r="M6" s="75"/>
      <c r="N6" s="38"/>
      <c r="O6" s="38"/>
      <c r="P6" s="39"/>
      <c r="Q6" s="40"/>
      <c r="R6" s="75"/>
      <c r="V6" s="133"/>
      <c r="W6" s="133"/>
      <c r="X6" s="134"/>
    </row>
    <row r="7" ht="39.75" customHeight="1" spans="1:24">
      <c r="A7" s="124" t="s">
        <v>1308</v>
      </c>
      <c r="B7" s="125"/>
      <c r="C7" s="125"/>
      <c r="D7" s="125"/>
      <c r="E7" s="51"/>
      <c r="F7" s="126"/>
      <c r="L7" s="75"/>
      <c r="M7" s="75"/>
      <c r="N7" s="38"/>
      <c r="O7" s="38"/>
      <c r="P7" s="39"/>
      <c r="Q7" s="40"/>
      <c r="R7" s="75"/>
      <c r="V7" s="133"/>
      <c r="W7" s="133"/>
      <c r="X7" s="134"/>
    </row>
    <row r="8" ht="39.75" customHeight="1" spans="1:24">
      <c r="A8" s="124" t="s">
        <v>1309</v>
      </c>
      <c r="B8" s="125"/>
      <c r="C8" s="125"/>
      <c r="D8" s="125"/>
      <c r="E8" s="51"/>
      <c r="F8" s="126"/>
      <c r="L8" s="75"/>
      <c r="M8" s="75"/>
      <c r="N8" s="38"/>
      <c r="O8" s="38"/>
      <c r="P8" s="39"/>
      <c r="Q8" s="40"/>
      <c r="R8" s="75"/>
      <c r="V8" s="133"/>
      <c r="W8" s="133"/>
      <c r="X8" s="134"/>
    </row>
    <row r="9" ht="39.75" customHeight="1" spans="1:24">
      <c r="A9" s="124" t="s">
        <v>1310</v>
      </c>
      <c r="B9" s="125"/>
      <c r="C9" s="125"/>
      <c r="D9" s="125"/>
      <c r="E9" s="51"/>
      <c r="F9" s="126"/>
      <c r="L9" s="75"/>
      <c r="M9" s="75"/>
      <c r="N9" s="38"/>
      <c r="O9" s="38"/>
      <c r="P9" s="39"/>
      <c r="Q9" s="40"/>
      <c r="R9" s="75"/>
      <c r="V9" s="133"/>
      <c r="W9" s="133"/>
      <c r="X9" s="134"/>
    </row>
    <row r="10" ht="39.75" customHeight="1" spans="1:24">
      <c r="A10" s="124" t="s">
        <v>1311</v>
      </c>
      <c r="B10" s="125"/>
      <c r="C10" s="125"/>
      <c r="D10" s="125"/>
      <c r="E10" s="51"/>
      <c r="F10" s="126"/>
      <c r="L10" s="75"/>
      <c r="M10" s="75"/>
      <c r="N10" s="38"/>
      <c r="O10" s="38"/>
      <c r="P10" s="39"/>
      <c r="Q10" s="40"/>
      <c r="R10" s="75"/>
      <c r="V10" s="133"/>
      <c r="W10" s="133"/>
      <c r="X10" s="134"/>
    </row>
    <row r="11" ht="39.75" customHeight="1" spans="1:24">
      <c r="A11" s="124" t="s">
        <v>1312</v>
      </c>
      <c r="B11" s="127"/>
      <c r="C11" s="127"/>
      <c r="D11" s="127"/>
      <c r="E11" s="51"/>
      <c r="F11" s="75"/>
      <c r="L11" s="75"/>
      <c r="M11" s="75"/>
      <c r="N11" s="38"/>
      <c r="O11" s="38"/>
      <c r="P11" s="39"/>
      <c r="Q11" s="40"/>
      <c r="R11" s="75"/>
      <c r="V11" s="133"/>
      <c r="W11" s="133"/>
      <c r="X11" s="134"/>
    </row>
    <row r="12" ht="39.75" customHeight="1" spans="1:25">
      <c r="A12" s="128" t="s">
        <v>1313</v>
      </c>
      <c r="B12" s="125"/>
      <c r="C12" s="125"/>
      <c r="D12" s="125"/>
      <c r="H12" s="129" t="str">
        <f>""</f>
        <v/>
      </c>
      <c r="I12" s="129" t="str">
        <f>""</f>
        <v/>
      </c>
      <c r="J12" s="129" t="str">
        <f>""</f>
        <v/>
      </c>
      <c r="N12" s="129" t="str">
        <f>""</f>
        <v/>
      </c>
      <c r="O12" s="132" t="str">
        <f>""</f>
        <v/>
      </c>
      <c r="P12" s="129" t="str">
        <f>""</f>
        <v/>
      </c>
      <c r="X12" s="135" t="e">
        <f>X14+#REF!+#REF!+#REF!+#REF!+#REF!+#REF!+#REF!+#REF!+#REF!+#REF!+#REF!+#REF!+#REF!+#REF!+#REF!+#REF!+#REF!+#REF!+#REF!+#REF!</f>
        <v>#REF!</v>
      </c>
      <c r="Y12" s="135" t="e">
        <f>Y14+#REF!+#REF!+#REF!+#REF!+#REF!+#REF!+#REF!+#REF!+#REF!+#REF!+#REF!+#REF!+#REF!+#REF!+#REF!+#REF!+#REF!+#REF!+#REF!+#REF!</f>
        <v>#REF!</v>
      </c>
    </row>
    <row r="13" ht="39.75" customHeight="1" spans="1:25">
      <c r="A13" s="234"/>
      <c r="B13" s="235"/>
      <c r="C13" s="235"/>
      <c r="D13" s="235"/>
      <c r="H13" s="129"/>
      <c r="I13" s="129"/>
      <c r="J13" s="129"/>
      <c r="N13" s="129"/>
      <c r="O13" s="132"/>
      <c r="P13" s="129"/>
      <c r="X13" s="236"/>
      <c r="Y13" s="236"/>
    </row>
    <row r="14" ht="19.5" customHeight="1" spans="1:26">
      <c r="A14" s="35" t="s">
        <v>1314</v>
      </c>
      <c r="R14" s="75"/>
      <c r="V14" s="133" t="s">
        <v>115</v>
      </c>
      <c r="W14" s="133" t="s">
        <v>116</v>
      </c>
      <c r="X14" s="134">
        <v>19998</v>
      </c>
      <c r="Y14" s="37" t="e">
        <f>#REF!-X14</f>
        <v>#REF!</v>
      </c>
      <c r="Z14" s="37" t="e">
        <f>V14-A14</f>
        <v>#VALUE!</v>
      </c>
    </row>
    <row r="15" ht="19.5" customHeight="1" spans="18:26">
      <c r="R15" s="75"/>
      <c r="V15" s="133" t="s">
        <v>117</v>
      </c>
      <c r="W15" s="133" t="s">
        <v>118</v>
      </c>
      <c r="X15" s="134">
        <v>19998</v>
      </c>
      <c r="Y15" s="37" t="e">
        <f>#REF!-X15</f>
        <v>#REF!</v>
      </c>
      <c r="Z15" s="37">
        <f>V15-A15</f>
        <v>23203</v>
      </c>
    </row>
    <row r="16" ht="19.5" customHeight="1" spans="1:26">
      <c r="A16" s="117"/>
      <c r="R16" s="75"/>
      <c r="V16" s="133" t="s">
        <v>119</v>
      </c>
      <c r="W16" s="133" t="s">
        <v>120</v>
      </c>
      <c r="X16" s="134">
        <v>19998</v>
      </c>
      <c r="Y16" s="37" t="e">
        <f>#REF!-X16</f>
        <v>#REF!</v>
      </c>
      <c r="Z16" s="37">
        <f>V16-A16</f>
        <v>2320301</v>
      </c>
    </row>
    <row r="17" ht="19.5" customHeight="1" spans="18:18">
      <c r="R17" s="75"/>
    </row>
    <row r="18" s="37" customFormat="1" ht="19.5" customHeight="1" spans="18:18">
      <c r="R18" s="75"/>
    </row>
    <row r="19" s="37" customFormat="1" ht="19.5" customHeight="1" spans="18:18">
      <c r="R19" s="75"/>
    </row>
    <row r="20" s="37" customFormat="1" ht="19.5" customHeight="1" spans="18:18">
      <c r="R20" s="75"/>
    </row>
    <row r="21" s="37" customFormat="1" ht="19.5" customHeight="1" spans="18:18">
      <c r="R21" s="75"/>
    </row>
    <row r="22" s="37" customFormat="1" ht="19.5" customHeight="1" spans="18:18">
      <c r="R22" s="75"/>
    </row>
    <row r="23" s="37" customFormat="1" ht="19.5" customHeight="1" spans="18:18">
      <c r="R23" s="75"/>
    </row>
    <row r="24" s="37" customFormat="1" ht="19.5" customHeight="1" spans="18:18">
      <c r="R24" s="75"/>
    </row>
    <row r="25" s="37" customFormat="1" ht="19.5" customHeight="1" spans="18:18">
      <c r="R25" s="75"/>
    </row>
    <row r="26" s="37" customFormat="1" ht="19.5" customHeight="1" spans="18:18">
      <c r="R26" s="75"/>
    </row>
    <row r="27" s="37" customFormat="1" ht="19.5" customHeight="1" spans="18:18">
      <c r="R27" s="75"/>
    </row>
    <row r="28" s="37" customFormat="1" ht="19.5" customHeight="1" spans="18:18">
      <c r="R28" s="75"/>
    </row>
    <row r="29" s="37" customFormat="1" ht="19.5" customHeight="1" spans="18:18">
      <c r="R29" s="75"/>
    </row>
  </sheetData>
  <mergeCells count="1">
    <mergeCell ref="A2:D2"/>
  </mergeCells>
  <printOptions horizontalCentered="1"/>
  <pageMargins left="0.748031496062992" right="0.748031496062992" top="0.984251968503937" bottom="0.984251968503937" header="0.511811023622047" footer="0.511811023622047"/>
  <pageSetup paperSize="9" scale="95"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A9" sqref="A9:B9"/>
    </sheetView>
  </sheetViews>
  <sheetFormatPr defaultColWidth="7.875" defaultRowHeight="15.75" outlineLevelCol="2"/>
  <cols>
    <col min="1" max="1" width="23.125" style="228" customWidth="1"/>
    <col min="2" max="2" width="39.125" style="228" customWidth="1"/>
    <col min="3" max="3" width="14.625" style="228" customWidth="1"/>
    <col min="4" max="4" width="8" style="228" customWidth="1"/>
    <col min="5" max="5" width="9.25" style="228" customWidth="1"/>
    <col min="6" max="6" width="16" style="228" customWidth="1"/>
    <col min="7" max="7" width="13.875" style="228" customWidth="1"/>
    <col min="8" max="255" width="7.875" style="228"/>
    <col min="256" max="256" width="35.75" style="228" customWidth="1"/>
    <col min="257" max="257" width="7.875" style="228" hidden="1" customWidth="1"/>
    <col min="258" max="259" width="12" style="228" customWidth="1"/>
    <col min="260" max="260" width="8" style="228" customWidth="1"/>
    <col min="261" max="261" width="7.875" style="228" customWidth="1"/>
    <col min="262" max="263" width="7.875" style="228" hidden="1" customWidth="1"/>
    <col min="264" max="511" width="7.875" style="228"/>
    <col min="512" max="512" width="35.75" style="228" customWidth="1"/>
    <col min="513" max="513" width="7.875" style="228" hidden="1" customWidth="1"/>
    <col min="514" max="515" width="12" style="228" customWidth="1"/>
    <col min="516" max="516" width="8" style="228" customWidth="1"/>
    <col min="517" max="517" width="7.875" style="228" customWidth="1"/>
    <col min="518" max="519" width="7.875" style="228" hidden="1" customWidth="1"/>
    <col min="520" max="767" width="7.875" style="228"/>
    <col min="768" max="768" width="35.75" style="228" customWidth="1"/>
    <col min="769" max="769" width="7.875" style="228" hidden="1" customWidth="1"/>
    <col min="770" max="771" width="12" style="228" customWidth="1"/>
    <col min="772" max="772" width="8" style="228" customWidth="1"/>
    <col min="773" max="773" width="7.875" style="228" customWidth="1"/>
    <col min="774" max="775" width="7.875" style="228" hidden="1" customWidth="1"/>
    <col min="776" max="1023" width="7.875" style="228"/>
    <col min="1024" max="1024" width="35.75" style="228" customWidth="1"/>
    <col min="1025" max="1025" width="7.875" style="228" hidden="1" customWidth="1"/>
    <col min="1026" max="1027" width="12" style="228" customWidth="1"/>
    <col min="1028" max="1028" width="8" style="228" customWidth="1"/>
    <col min="1029" max="1029" width="7.875" style="228" customWidth="1"/>
    <col min="1030" max="1031" width="7.875" style="228" hidden="1" customWidth="1"/>
    <col min="1032" max="1279" width="7.875" style="228"/>
    <col min="1280" max="1280" width="35.75" style="228" customWidth="1"/>
    <col min="1281" max="1281" width="7.875" style="228" hidden="1" customWidth="1"/>
    <col min="1282" max="1283" width="12" style="228" customWidth="1"/>
    <col min="1284" max="1284" width="8" style="228" customWidth="1"/>
    <col min="1285" max="1285" width="7.875" style="228" customWidth="1"/>
    <col min="1286" max="1287" width="7.875" style="228" hidden="1" customWidth="1"/>
    <col min="1288" max="1535" width="7.875" style="228"/>
    <col min="1536" max="1536" width="35.75" style="228" customWidth="1"/>
    <col min="1537" max="1537" width="7.875" style="228" hidden="1" customWidth="1"/>
    <col min="1538" max="1539" width="12" style="228" customWidth="1"/>
    <col min="1540" max="1540" width="8" style="228" customWidth="1"/>
    <col min="1541" max="1541" width="7.875" style="228" customWidth="1"/>
    <col min="1542" max="1543" width="7.875" style="228" hidden="1" customWidth="1"/>
    <col min="1544" max="1791" width="7.875" style="228"/>
    <col min="1792" max="1792" width="35.75" style="228" customWidth="1"/>
    <col min="1793" max="1793" width="7.875" style="228" hidden="1" customWidth="1"/>
    <col min="1794" max="1795" width="12" style="228" customWidth="1"/>
    <col min="1796" max="1796" width="8" style="228" customWidth="1"/>
    <col min="1797" max="1797" width="7.875" style="228" customWidth="1"/>
    <col min="1798" max="1799" width="7.875" style="228" hidden="1" customWidth="1"/>
    <col min="1800" max="2047" width="7.875" style="228"/>
    <col min="2048" max="2048" width="35.75" style="228" customWidth="1"/>
    <col min="2049" max="2049" width="7.875" style="228" hidden="1" customWidth="1"/>
    <col min="2050" max="2051" width="12" style="228" customWidth="1"/>
    <col min="2052" max="2052" width="8" style="228" customWidth="1"/>
    <col min="2053" max="2053" width="7.875" style="228" customWidth="1"/>
    <col min="2054" max="2055" width="7.875" style="228" hidden="1" customWidth="1"/>
    <col min="2056" max="2303" width="7.875" style="228"/>
    <col min="2304" max="2304" width="35.75" style="228" customWidth="1"/>
    <col min="2305" max="2305" width="7.875" style="228" hidden="1" customWidth="1"/>
    <col min="2306" max="2307" width="12" style="228" customWidth="1"/>
    <col min="2308" max="2308" width="8" style="228" customWidth="1"/>
    <col min="2309" max="2309" width="7.875" style="228" customWidth="1"/>
    <col min="2310" max="2311" width="7.875" style="228" hidden="1" customWidth="1"/>
    <col min="2312" max="2559" width="7.875" style="228"/>
    <col min="2560" max="2560" width="35.75" style="228" customWidth="1"/>
    <col min="2561" max="2561" width="7.875" style="228" hidden="1" customWidth="1"/>
    <col min="2562" max="2563" width="12" style="228" customWidth="1"/>
    <col min="2564" max="2564" width="8" style="228" customWidth="1"/>
    <col min="2565" max="2565" width="7.875" style="228" customWidth="1"/>
    <col min="2566" max="2567" width="7.875" style="228" hidden="1" customWidth="1"/>
    <col min="2568" max="2815" width="7.875" style="228"/>
    <col min="2816" max="2816" width="35.75" style="228" customWidth="1"/>
    <col min="2817" max="2817" width="7.875" style="228" hidden="1" customWidth="1"/>
    <col min="2818" max="2819" width="12" style="228" customWidth="1"/>
    <col min="2820" max="2820" width="8" style="228" customWidth="1"/>
    <col min="2821" max="2821" width="7.875" style="228" customWidth="1"/>
    <col min="2822" max="2823" width="7.875" style="228" hidden="1" customWidth="1"/>
    <col min="2824" max="3071" width="7.875" style="228"/>
    <col min="3072" max="3072" width="35.75" style="228" customWidth="1"/>
    <col min="3073" max="3073" width="7.875" style="228" hidden="1" customWidth="1"/>
    <col min="3074" max="3075" width="12" style="228" customWidth="1"/>
    <col min="3076" max="3076" width="8" style="228" customWidth="1"/>
    <col min="3077" max="3077" width="7.875" style="228" customWidth="1"/>
    <col min="3078" max="3079" width="7.875" style="228" hidden="1" customWidth="1"/>
    <col min="3080" max="3327" width="7.875" style="228"/>
    <col min="3328" max="3328" width="35.75" style="228" customWidth="1"/>
    <col min="3329" max="3329" width="7.875" style="228" hidden="1" customWidth="1"/>
    <col min="3330" max="3331" width="12" style="228" customWidth="1"/>
    <col min="3332" max="3332" width="8" style="228" customWidth="1"/>
    <col min="3333" max="3333" width="7.875" style="228" customWidth="1"/>
    <col min="3334" max="3335" width="7.875" style="228" hidden="1" customWidth="1"/>
    <col min="3336" max="3583" width="7.875" style="228"/>
    <col min="3584" max="3584" width="35.75" style="228" customWidth="1"/>
    <col min="3585" max="3585" width="7.875" style="228" hidden="1" customWidth="1"/>
    <col min="3586" max="3587" width="12" style="228" customWidth="1"/>
    <col min="3588" max="3588" width="8" style="228" customWidth="1"/>
    <col min="3589" max="3589" width="7.875" style="228" customWidth="1"/>
    <col min="3590" max="3591" width="7.875" style="228" hidden="1" customWidth="1"/>
    <col min="3592" max="3839" width="7.875" style="228"/>
    <col min="3840" max="3840" width="35.75" style="228" customWidth="1"/>
    <col min="3841" max="3841" width="7.875" style="228" hidden="1" customWidth="1"/>
    <col min="3842" max="3843" width="12" style="228" customWidth="1"/>
    <col min="3844" max="3844" width="8" style="228" customWidth="1"/>
    <col min="3845" max="3845" width="7.875" style="228" customWidth="1"/>
    <col min="3846" max="3847" width="7.875" style="228" hidden="1" customWidth="1"/>
    <col min="3848" max="4095" width="7.875" style="228"/>
    <col min="4096" max="4096" width="35.75" style="228" customWidth="1"/>
    <col min="4097" max="4097" width="7.875" style="228" hidden="1" customWidth="1"/>
    <col min="4098" max="4099" width="12" style="228" customWidth="1"/>
    <col min="4100" max="4100" width="8" style="228" customWidth="1"/>
    <col min="4101" max="4101" width="7.875" style="228" customWidth="1"/>
    <col min="4102" max="4103" width="7.875" style="228" hidden="1" customWidth="1"/>
    <col min="4104" max="4351" width="7.875" style="228"/>
    <col min="4352" max="4352" width="35.75" style="228" customWidth="1"/>
    <col min="4353" max="4353" width="7.875" style="228" hidden="1" customWidth="1"/>
    <col min="4354" max="4355" width="12" style="228" customWidth="1"/>
    <col min="4356" max="4356" width="8" style="228" customWidth="1"/>
    <col min="4357" max="4357" width="7.875" style="228" customWidth="1"/>
    <col min="4358" max="4359" width="7.875" style="228" hidden="1" customWidth="1"/>
    <col min="4360" max="4607" width="7.875" style="228"/>
    <col min="4608" max="4608" width="35.75" style="228" customWidth="1"/>
    <col min="4609" max="4609" width="7.875" style="228" hidden="1" customWidth="1"/>
    <col min="4610" max="4611" width="12" style="228" customWidth="1"/>
    <col min="4612" max="4612" width="8" style="228" customWidth="1"/>
    <col min="4613" max="4613" width="7.875" style="228" customWidth="1"/>
    <col min="4614" max="4615" width="7.875" style="228" hidden="1" customWidth="1"/>
    <col min="4616" max="4863" width="7.875" style="228"/>
    <col min="4864" max="4864" width="35.75" style="228" customWidth="1"/>
    <col min="4865" max="4865" width="7.875" style="228" hidden="1" customWidth="1"/>
    <col min="4866" max="4867" width="12" style="228" customWidth="1"/>
    <col min="4868" max="4868" width="8" style="228" customWidth="1"/>
    <col min="4869" max="4869" width="7.875" style="228" customWidth="1"/>
    <col min="4870" max="4871" width="7.875" style="228" hidden="1" customWidth="1"/>
    <col min="4872" max="5119" width="7.875" style="228"/>
    <col min="5120" max="5120" width="35.75" style="228" customWidth="1"/>
    <col min="5121" max="5121" width="7.875" style="228" hidden="1" customWidth="1"/>
    <col min="5122" max="5123" width="12" style="228" customWidth="1"/>
    <col min="5124" max="5124" width="8" style="228" customWidth="1"/>
    <col min="5125" max="5125" width="7.875" style="228" customWidth="1"/>
    <col min="5126" max="5127" width="7.875" style="228" hidden="1" customWidth="1"/>
    <col min="5128" max="5375" width="7.875" style="228"/>
    <col min="5376" max="5376" width="35.75" style="228" customWidth="1"/>
    <col min="5377" max="5377" width="7.875" style="228" hidden="1" customWidth="1"/>
    <col min="5378" max="5379" width="12" style="228" customWidth="1"/>
    <col min="5380" max="5380" width="8" style="228" customWidth="1"/>
    <col min="5381" max="5381" width="7.875" style="228" customWidth="1"/>
    <col min="5382" max="5383" width="7.875" style="228" hidden="1" customWidth="1"/>
    <col min="5384" max="5631" width="7.875" style="228"/>
    <col min="5632" max="5632" width="35.75" style="228" customWidth="1"/>
    <col min="5633" max="5633" width="7.875" style="228" hidden="1" customWidth="1"/>
    <col min="5634" max="5635" width="12" style="228" customWidth="1"/>
    <col min="5636" max="5636" width="8" style="228" customWidth="1"/>
    <col min="5637" max="5637" width="7.875" style="228" customWidth="1"/>
    <col min="5638" max="5639" width="7.875" style="228" hidden="1" customWidth="1"/>
    <col min="5640" max="5887" width="7.875" style="228"/>
    <col min="5888" max="5888" width="35.75" style="228" customWidth="1"/>
    <col min="5889" max="5889" width="7.875" style="228" hidden="1" customWidth="1"/>
    <col min="5890" max="5891" width="12" style="228" customWidth="1"/>
    <col min="5892" max="5892" width="8" style="228" customWidth="1"/>
    <col min="5893" max="5893" width="7.875" style="228" customWidth="1"/>
    <col min="5894" max="5895" width="7.875" style="228" hidden="1" customWidth="1"/>
    <col min="5896" max="6143" width="7.875" style="228"/>
    <col min="6144" max="6144" width="35.75" style="228" customWidth="1"/>
    <col min="6145" max="6145" width="7.875" style="228" hidden="1" customWidth="1"/>
    <col min="6146" max="6147" width="12" style="228" customWidth="1"/>
    <col min="6148" max="6148" width="8" style="228" customWidth="1"/>
    <col min="6149" max="6149" width="7.875" style="228" customWidth="1"/>
    <col min="6150" max="6151" width="7.875" style="228" hidden="1" customWidth="1"/>
    <col min="6152" max="6399" width="7.875" style="228"/>
    <col min="6400" max="6400" width="35.75" style="228" customWidth="1"/>
    <col min="6401" max="6401" width="7.875" style="228" hidden="1" customWidth="1"/>
    <col min="6402" max="6403" width="12" style="228" customWidth="1"/>
    <col min="6404" max="6404" width="8" style="228" customWidth="1"/>
    <col min="6405" max="6405" width="7.875" style="228" customWidth="1"/>
    <col min="6406" max="6407" width="7.875" style="228" hidden="1" customWidth="1"/>
    <col min="6408" max="6655" width="7.875" style="228"/>
    <col min="6656" max="6656" width="35.75" style="228" customWidth="1"/>
    <col min="6657" max="6657" width="7.875" style="228" hidden="1" customWidth="1"/>
    <col min="6658" max="6659" width="12" style="228" customWidth="1"/>
    <col min="6660" max="6660" width="8" style="228" customWidth="1"/>
    <col min="6661" max="6661" width="7.875" style="228" customWidth="1"/>
    <col min="6662" max="6663" width="7.875" style="228" hidden="1" customWidth="1"/>
    <col min="6664" max="6911" width="7.875" style="228"/>
    <col min="6912" max="6912" width="35.75" style="228" customWidth="1"/>
    <col min="6913" max="6913" width="7.875" style="228" hidden="1" customWidth="1"/>
    <col min="6914" max="6915" width="12" style="228" customWidth="1"/>
    <col min="6916" max="6916" width="8" style="228" customWidth="1"/>
    <col min="6917" max="6917" width="7.875" style="228" customWidth="1"/>
    <col min="6918" max="6919" width="7.875" style="228" hidden="1" customWidth="1"/>
    <col min="6920" max="7167" width="7.875" style="228"/>
    <col min="7168" max="7168" width="35.75" style="228" customWidth="1"/>
    <col min="7169" max="7169" width="7.875" style="228" hidden="1" customWidth="1"/>
    <col min="7170" max="7171" width="12" style="228" customWidth="1"/>
    <col min="7172" max="7172" width="8" style="228" customWidth="1"/>
    <col min="7173" max="7173" width="7.875" style="228" customWidth="1"/>
    <col min="7174" max="7175" width="7.875" style="228" hidden="1" customWidth="1"/>
    <col min="7176" max="7423" width="7.875" style="228"/>
    <col min="7424" max="7424" width="35.75" style="228" customWidth="1"/>
    <col min="7425" max="7425" width="7.875" style="228" hidden="1" customWidth="1"/>
    <col min="7426" max="7427" width="12" style="228" customWidth="1"/>
    <col min="7428" max="7428" width="8" style="228" customWidth="1"/>
    <col min="7429" max="7429" width="7.875" style="228" customWidth="1"/>
    <col min="7430" max="7431" width="7.875" style="228" hidden="1" customWidth="1"/>
    <col min="7432" max="7679" width="7.875" style="228"/>
    <col min="7680" max="7680" width="35.75" style="228" customWidth="1"/>
    <col min="7681" max="7681" width="7.875" style="228" hidden="1" customWidth="1"/>
    <col min="7682" max="7683" width="12" style="228" customWidth="1"/>
    <col min="7684" max="7684" width="8" style="228" customWidth="1"/>
    <col min="7685" max="7685" width="7.875" style="228" customWidth="1"/>
    <col min="7686" max="7687" width="7.875" style="228" hidden="1" customWidth="1"/>
    <col min="7688" max="7935" width="7.875" style="228"/>
    <col min="7936" max="7936" width="35.75" style="228" customWidth="1"/>
    <col min="7937" max="7937" width="7.875" style="228" hidden="1" customWidth="1"/>
    <col min="7938" max="7939" width="12" style="228" customWidth="1"/>
    <col min="7940" max="7940" width="8" style="228" customWidth="1"/>
    <col min="7941" max="7941" width="7.875" style="228" customWidth="1"/>
    <col min="7942" max="7943" width="7.875" style="228" hidden="1" customWidth="1"/>
    <col min="7944" max="8191" width="7.875" style="228"/>
    <col min="8192" max="8192" width="35.75" style="228" customWidth="1"/>
    <col min="8193" max="8193" width="7.875" style="228" hidden="1" customWidth="1"/>
    <col min="8194" max="8195" width="12" style="228" customWidth="1"/>
    <col min="8196" max="8196" width="8" style="228" customWidth="1"/>
    <col min="8197" max="8197" width="7.875" style="228" customWidth="1"/>
    <col min="8198" max="8199" width="7.875" style="228" hidden="1" customWidth="1"/>
    <col min="8200" max="8447" width="7.875" style="228"/>
    <col min="8448" max="8448" width="35.75" style="228" customWidth="1"/>
    <col min="8449" max="8449" width="7.875" style="228" hidden="1" customWidth="1"/>
    <col min="8450" max="8451" width="12" style="228" customWidth="1"/>
    <col min="8452" max="8452" width="8" style="228" customWidth="1"/>
    <col min="8453" max="8453" width="7.875" style="228" customWidth="1"/>
    <col min="8454" max="8455" width="7.875" style="228" hidden="1" customWidth="1"/>
    <col min="8456" max="8703" width="7.875" style="228"/>
    <col min="8704" max="8704" width="35.75" style="228" customWidth="1"/>
    <col min="8705" max="8705" width="7.875" style="228" hidden="1" customWidth="1"/>
    <col min="8706" max="8707" width="12" style="228" customWidth="1"/>
    <col min="8708" max="8708" width="8" style="228" customWidth="1"/>
    <col min="8709" max="8709" width="7.875" style="228" customWidth="1"/>
    <col min="8710" max="8711" width="7.875" style="228" hidden="1" customWidth="1"/>
    <col min="8712" max="8959" width="7.875" style="228"/>
    <col min="8960" max="8960" width="35.75" style="228" customWidth="1"/>
    <col min="8961" max="8961" width="7.875" style="228" hidden="1" customWidth="1"/>
    <col min="8962" max="8963" width="12" style="228" customWidth="1"/>
    <col min="8964" max="8964" width="8" style="228" customWidth="1"/>
    <col min="8965" max="8965" width="7.875" style="228" customWidth="1"/>
    <col min="8966" max="8967" width="7.875" style="228" hidden="1" customWidth="1"/>
    <col min="8968" max="9215" width="7.875" style="228"/>
    <col min="9216" max="9216" width="35.75" style="228" customWidth="1"/>
    <col min="9217" max="9217" width="7.875" style="228" hidden="1" customWidth="1"/>
    <col min="9218" max="9219" width="12" style="228" customWidth="1"/>
    <col min="9220" max="9220" width="8" style="228" customWidth="1"/>
    <col min="9221" max="9221" width="7.875" style="228" customWidth="1"/>
    <col min="9222" max="9223" width="7.875" style="228" hidden="1" customWidth="1"/>
    <col min="9224" max="9471" width="7.875" style="228"/>
    <col min="9472" max="9472" width="35.75" style="228" customWidth="1"/>
    <col min="9473" max="9473" width="7.875" style="228" hidden="1" customWidth="1"/>
    <col min="9474" max="9475" width="12" style="228" customWidth="1"/>
    <col min="9476" max="9476" width="8" style="228" customWidth="1"/>
    <col min="9477" max="9477" width="7.875" style="228" customWidth="1"/>
    <col min="9478" max="9479" width="7.875" style="228" hidden="1" customWidth="1"/>
    <col min="9480" max="9727" width="7.875" style="228"/>
    <col min="9728" max="9728" width="35.75" style="228" customWidth="1"/>
    <col min="9729" max="9729" width="7.875" style="228" hidden="1" customWidth="1"/>
    <col min="9730" max="9731" width="12" style="228" customWidth="1"/>
    <col min="9732" max="9732" width="8" style="228" customWidth="1"/>
    <col min="9733" max="9733" width="7.875" style="228" customWidth="1"/>
    <col min="9734" max="9735" width="7.875" style="228" hidden="1" customWidth="1"/>
    <col min="9736" max="9983" width="7.875" style="228"/>
    <col min="9984" max="9984" width="35.75" style="228" customWidth="1"/>
    <col min="9985" max="9985" width="7.875" style="228" hidden="1" customWidth="1"/>
    <col min="9986" max="9987" width="12" style="228" customWidth="1"/>
    <col min="9988" max="9988" width="8" style="228" customWidth="1"/>
    <col min="9989" max="9989" width="7.875" style="228" customWidth="1"/>
    <col min="9990" max="9991" width="7.875" style="228" hidden="1" customWidth="1"/>
    <col min="9992" max="10239" width="7.875" style="228"/>
    <col min="10240" max="10240" width="35.75" style="228" customWidth="1"/>
    <col min="10241" max="10241" width="7.875" style="228" hidden="1" customWidth="1"/>
    <col min="10242" max="10243" width="12" style="228" customWidth="1"/>
    <col min="10244" max="10244" width="8" style="228" customWidth="1"/>
    <col min="10245" max="10245" width="7.875" style="228" customWidth="1"/>
    <col min="10246" max="10247" width="7.875" style="228" hidden="1" customWidth="1"/>
    <col min="10248" max="10495" width="7.875" style="228"/>
    <col min="10496" max="10496" width="35.75" style="228" customWidth="1"/>
    <col min="10497" max="10497" width="7.875" style="228" hidden="1" customWidth="1"/>
    <col min="10498" max="10499" width="12" style="228" customWidth="1"/>
    <col min="10500" max="10500" width="8" style="228" customWidth="1"/>
    <col min="10501" max="10501" width="7.875" style="228" customWidth="1"/>
    <col min="10502" max="10503" width="7.875" style="228" hidden="1" customWidth="1"/>
    <col min="10504" max="10751" width="7.875" style="228"/>
    <col min="10752" max="10752" width="35.75" style="228" customWidth="1"/>
    <col min="10753" max="10753" width="7.875" style="228" hidden="1" customWidth="1"/>
    <col min="10754" max="10755" width="12" style="228" customWidth="1"/>
    <col min="10756" max="10756" width="8" style="228" customWidth="1"/>
    <col min="10757" max="10757" width="7.875" style="228" customWidth="1"/>
    <col min="10758" max="10759" width="7.875" style="228" hidden="1" customWidth="1"/>
    <col min="10760" max="11007" width="7.875" style="228"/>
    <col min="11008" max="11008" width="35.75" style="228" customWidth="1"/>
    <col min="11009" max="11009" width="7.875" style="228" hidden="1" customWidth="1"/>
    <col min="11010" max="11011" width="12" style="228" customWidth="1"/>
    <col min="11012" max="11012" width="8" style="228" customWidth="1"/>
    <col min="11013" max="11013" width="7.875" style="228" customWidth="1"/>
    <col min="11014" max="11015" width="7.875" style="228" hidden="1" customWidth="1"/>
    <col min="11016" max="11263" width="7.875" style="228"/>
    <col min="11264" max="11264" width="35.75" style="228" customWidth="1"/>
    <col min="11265" max="11265" width="7.875" style="228" hidden="1" customWidth="1"/>
    <col min="11266" max="11267" width="12" style="228" customWidth="1"/>
    <col min="11268" max="11268" width="8" style="228" customWidth="1"/>
    <col min="11269" max="11269" width="7.875" style="228" customWidth="1"/>
    <col min="11270" max="11271" width="7.875" style="228" hidden="1" customWidth="1"/>
    <col min="11272" max="11519" width="7.875" style="228"/>
    <col min="11520" max="11520" width="35.75" style="228" customWidth="1"/>
    <col min="11521" max="11521" width="7.875" style="228" hidden="1" customWidth="1"/>
    <col min="11522" max="11523" width="12" style="228" customWidth="1"/>
    <col min="11524" max="11524" width="8" style="228" customWidth="1"/>
    <col min="11525" max="11525" width="7.875" style="228" customWidth="1"/>
    <col min="11526" max="11527" width="7.875" style="228" hidden="1" customWidth="1"/>
    <col min="11528" max="11775" width="7.875" style="228"/>
    <col min="11776" max="11776" width="35.75" style="228" customWidth="1"/>
    <col min="11777" max="11777" width="7.875" style="228" hidden="1" customWidth="1"/>
    <col min="11778" max="11779" width="12" style="228" customWidth="1"/>
    <col min="11780" max="11780" width="8" style="228" customWidth="1"/>
    <col min="11781" max="11781" width="7.875" style="228" customWidth="1"/>
    <col min="11782" max="11783" width="7.875" style="228" hidden="1" customWidth="1"/>
    <col min="11784" max="12031" width="7.875" style="228"/>
    <col min="12032" max="12032" width="35.75" style="228" customWidth="1"/>
    <col min="12033" max="12033" width="7.875" style="228" hidden="1" customWidth="1"/>
    <col min="12034" max="12035" width="12" style="228" customWidth="1"/>
    <col min="12036" max="12036" width="8" style="228" customWidth="1"/>
    <col min="12037" max="12037" width="7.875" style="228" customWidth="1"/>
    <col min="12038" max="12039" width="7.875" style="228" hidden="1" customWidth="1"/>
    <col min="12040" max="12287" width="7.875" style="228"/>
    <col min="12288" max="12288" width="35.75" style="228" customWidth="1"/>
    <col min="12289" max="12289" width="7.875" style="228" hidden="1" customWidth="1"/>
    <col min="12290" max="12291" width="12" style="228" customWidth="1"/>
    <col min="12292" max="12292" width="8" style="228" customWidth="1"/>
    <col min="12293" max="12293" width="7.875" style="228" customWidth="1"/>
    <col min="12294" max="12295" width="7.875" style="228" hidden="1" customWidth="1"/>
    <col min="12296" max="12543" width="7.875" style="228"/>
    <col min="12544" max="12544" width="35.75" style="228" customWidth="1"/>
    <col min="12545" max="12545" width="7.875" style="228" hidden="1" customWidth="1"/>
    <col min="12546" max="12547" width="12" style="228" customWidth="1"/>
    <col min="12548" max="12548" width="8" style="228" customWidth="1"/>
    <col min="12549" max="12549" width="7.875" style="228" customWidth="1"/>
    <col min="12550" max="12551" width="7.875" style="228" hidden="1" customWidth="1"/>
    <col min="12552" max="12799" width="7.875" style="228"/>
    <col min="12800" max="12800" width="35.75" style="228" customWidth="1"/>
    <col min="12801" max="12801" width="7.875" style="228" hidden="1" customWidth="1"/>
    <col min="12802" max="12803" width="12" style="228" customWidth="1"/>
    <col min="12804" max="12804" width="8" style="228" customWidth="1"/>
    <col min="12805" max="12805" width="7.875" style="228" customWidth="1"/>
    <col min="12806" max="12807" width="7.875" style="228" hidden="1" customWidth="1"/>
    <col min="12808" max="13055" width="7.875" style="228"/>
    <col min="13056" max="13056" width="35.75" style="228" customWidth="1"/>
    <col min="13057" max="13057" width="7.875" style="228" hidden="1" customWidth="1"/>
    <col min="13058" max="13059" width="12" style="228" customWidth="1"/>
    <col min="13060" max="13060" width="8" style="228" customWidth="1"/>
    <col min="13061" max="13061" width="7.875" style="228" customWidth="1"/>
    <col min="13062" max="13063" width="7.875" style="228" hidden="1" customWidth="1"/>
    <col min="13064" max="13311" width="7.875" style="228"/>
    <col min="13312" max="13312" width="35.75" style="228" customWidth="1"/>
    <col min="13313" max="13313" width="7.875" style="228" hidden="1" customWidth="1"/>
    <col min="13314" max="13315" width="12" style="228" customWidth="1"/>
    <col min="13316" max="13316" width="8" style="228" customWidth="1"/>
    <col min="13317" max="13317" width="7.875" style="228" customWidth="1"/>
    <col min="13318" max="13319" width="7.875" style="228" hidden="1" customWidth="1"/>
    <col min="13320" max="13567" width="7.875" style="228"/>
    <col min="13568" max="13568" width="35.75" style="228" customWidth="1"/>
    <col min="13569" max="13569" width="7.875" style="228" hidden="1" customWidth="1"/>
    <col min="13570" max="13571" width="12" style="228" customWidth="1"/>
    <col min="13572" max="13572" width="8" style="228" customWidth="1"/>
    <col min="13573" max="13573" width="7.875" style="228" customWidth="1"/>
    <col min="13574" max="13575" width="7.875" style="228" hidden="1" customWidth="1"/>
    <col min="13576" max="13823" width="7.875" style="228"/>
    <col min="13824" max="13824" width="35.75" style="228" customWidth="1"/>
    <col min="13825" max="13825" width="7.875" style="228" hidden="1" customWidth="1"/>
    <col min="13826" max="13827" width="12" style="228" customWidth="1"/>
    <col min="13828" max="13828" width="8" style="228" customWidth="1"/>
    <col min="13829" max="13829" width="7.875" style="228" customWidth="1"/>
    <col min="13830" max="13831" width="7.875" style="228" hidden="1" customWidth="1"/>
    <col min="13832" max="14079" width="7.875" style="228"/>
    <col min="14080" max="14080" width="35.75" style="228" customWidth="1"/>
    <col min="14081" max="14081" width="7.875" style="228" hidden="1" customWidth="1"/>
    <col min="14082" max="14083" width="12" style="228" customWidth="1"/>
    <col min="14084" max="14084" width="8" style="228" customWidth="1"/>
    <col min="14085" max="14085" width="7.875" style="228" customWidth="1"/>
    <col min="14086" max="14087" width="7.875" style="228" hidden="1" customWidth="1"/>
    <col min="14088" max="14335" width="7.875" style="228"/>
    <col min="14336" max="14336" width="35.75" style="228" customWidth="1"/>
    <col min="14337" max="14337" width="7.875" style="228" hidden="1" customWidth="1"/>
    <col min="14338" max="14339" width="12" style="228" customWidth="1"/>
    <col min="14340" max="14340" width="8" style="228" customWidth="1"/>
    <col min="14341" max="14341" width="7.875" style="228" customWidth="1"/>
    <col min="14342" max="14343" width="7.875" style="228" hidden="1" customWidth="1"/>
    <col min="14344" max="14591" width="7.875" style="228"/>
    <col min="14592" max="14592" width="35.75" style="228" customWidth="1"/>
    <col min="14593" max="14593" width="7.875" style="228" hidden="1" customWidth="1"/>
    <col min="14594" max="14595" width="12" style="228" customWidth="1"/>
    <col min="14596" max="14596" width="8" style="228" customWidth="1"/>
    <col min="14597" max="14597" width="7.875" style="228" customWidth="1"/>
    <col min="14598" max="14599" width="7.875" style="228" hidden="1" customWidth="1"/>
    <col min="14600" max="14847" width="7.875" style="228"/>
    <col min="14848" max="14848" width="35.75" style="228" customWidth="1"/>
    <col min="14849" max="14849" width="7.875" style="228" hidden="1" customWidth="1"/>
    <col min="14850" max="14851" width="12" style="228" customWidth="1"/>
    <col min="14852" max="14852" width="8" style="228" customWidth="1"/>
    <col min="14853" max="14853" width="7.875" style="228" customWidth="1"/>
    <col min="14854" max="14855" width="7.875" style="228" hidden="1" customWidth="1"/>
    <col min="14856" max="15103" width="7.875" style="228"/>
    <col min="15104" max="15104" width="35.75" style="228" customWidth="1"/>
    <col min="15105" max="15105" width="7.875" style="228" hidden="1" customWidth="1"/>
    <col min="15106" max="15107" width="12" style="228" customWidth="1"/>
    <col min="15108" max="15108" width="8" style="228" customWidth="1"/>
    <col min="15109" max="15109" width="7.875" style="228" customWidth="1"/>
    <col min="15110" max="15111" width="7.875" style="228" hidden="1" customWidth="1"/>
    <col min="15112" max="15359" width="7.875" style="228"/>
    <col min="15360" max="15360" width="35.75" style="228" customWidth="1"/>
    <col min="15361" max="15361" width="7.875" style="228" hidden="1" customWidth="1"/>
    <col min="15362" max="15363" width="12" style="228" customWidth="1"/>
    <col min="15364" max="15364" width="8" style="228" customWidth="1"/>
    <col min="15365" max="15365" width="7.875" style="228" customWidth="1"/>
    <col min="15366" max="15367" width="7.875" style="228" hidden="1" customWidth="1"/>
    <col min="15368" max="15615" width="7.875" style="228"/>
    <col min="15616" max="15616" width="35.75" style="228" customWidth="1"/>
    <col min="15617" max="15617" width="7.875" style="228" hidden="1" customWidth="1"/>
    <col min="15618" max="15619" width="12" style="228" customWidth="1"/>
    <col min="15620" max="15620" width="8" style="228" customWidth="1"/>
    <col min="15621" max="15621" width="7.875" style="228" customWidth="1"/>
    <col min="15622" max="15623" width="7.875" style="228" hidden="1" customWidth="1"/>
    <col min="15624" max="15871" width="7.875" style="228"/>
    <col min="15872" max="15872" width="35.75" style="228" customWidth="1"/>
    <col min="15873" max="15873" width="7.875" style="228" hidden="1" customWidth="1"/>
    <col min="15874" max="15875" width="12" style="228" customWidth="1"/>
    <col min="15876" max="15876" width="8" style="228" customWidth="1"/>
    <col min="15877" max="15877" width="7.875" style="228" customWidth="1"/>
    <col min="15878" max="15879" width="7.875" style="228" hidden="1" customWidth="1"/>
    <col min="15880" max="16127" width="7.875" style="228"/>
    <col min="16128" max="16128" width="35.75" style="228" customWidth="1"/>
    <col min="16129" max="16129" width="7.875" style="228" hidden="1" customWidth="1"/>
    <col min="16130" max="16131" width="12" style="228" customWidth="1"/>
    <col min="16132" max="16132" width="8" style="228" customWidth="1"/>
    <col min="16133" max="16133" width="7.875" style="228" customWidth="1"/>
    <col min="16134" max="16135" width="7.875" style="228" hidden="1" customWidth="1"/>
    <col min="16136" max="16384" width="7.875" style="228"/>
  </cols>
  <sheetData>
    <row r="1" ht="21.75" customHeight="1" spans="1:3">
      <c r="A1" s="229"/>
      <c r="B1" s="229"/>
      <c r="C1" s="229"/>
    </row>
    <row r="2" ht="51.75" customHeight="1" spans="1:3">
      <c r="A2" s="230" t="s">
        <v>1315</v>
      </c>
      <c r="B2" s="230"/>
      <c r="C2" s="231"/>
    </row>
    <row r="3" s="227" customFormat="1" ht="26" customHeight="1" spans="2:3">
      <c r="B3" s="232" t="s">
        <v>122</v>
      </c>
      <c r="C3" s="232"/>
    </row>
    <row r="4" ht="34" customHeight="1" spans="1:2">
      <c r="A4" s="181" t="s">
        <v>1316</v>
      </c>
      <c r="B4" s="182" t="s">
        <v>55</v>
      </c>
    </row>
    <row r="5" ht="49" customHeight="1" spans="1:2">
      <c r="A5" s="184"/>
      <c r="B5" s="184"/>
    </row>
    <row r="6" ht="59" customHeight="1" spans="1:2">
      <c r="A6" s="184"/>
      <c r="B6" s="184"/>
    </row>
    <row r="7" ht="51" customHeight="1" spans="1:2">
      <c r="A7" s="184"/>
      <c r="B7" s="184"/>
    </row>
    <row r="8" ht="67" customHeight="1" spans="1:2">
      <c r="A8" s="186" t="s">
        <v>1313</v>
      </c>
      <c r="B8" s="184"/>
    </row>
    <row r="9" ht="42" customHeight="1" spans="1:2">
      <c r="A9" s="233" t="s">
        <v>1314</v>
      </c>
      <c r="B9" s="233"/>
    </row>
  </sheetData>
  <mergeCells count="3">
    <mergeCell ref="A1:B1"/>
    <mergeCell ref="A2:B2"/>
    <mergeCell ref="A9:B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B19"/>
  <sheetViews>
    <sheetView topLeftCell="A8" workbookViewId="0">
      <selection activeCell="G17" sqref="G17"/>
    </sheetView>
  </sheetViews>
  <sheetFormatPr defaultColWidth="9" defaultRowHeight="15.75" outlineLevelCol="1"/>
  <cols>
    <col min="1" max="1" width="41.625" style="81" customWidth="1"/>
    <col min="2" max="2" width="35.125" style="82" customWidth="1"/>
    <col min="3" max="16384" width="9" style="81"/>
  </cols>
  <sheetData>
    <row r="1" ht="26.25" customHeight="1" spans="1:1">
      <c r="A1" s="76" t="s">
        <v>1317</v>
      </c>
    </row>
    <row r="2" ht="24.75" customHeight="1" spans="1:2">
      <c r="A2" s="84" t="s">
        <v>15</v>
      </c>
      <c r="B2" s="84"/>
    </row>
    <row r="3" s="76" customFormat="1" ht="24" customHeight="1" spans="2:2">
      <c r="B3" s="86" t="s">
        <v>80</v>
      </c>
    </row>
    <row r="4" s="77" customFormat="1" ht="53.25" customHeight="1" spans="1:2">
      <c r="A4" s="166" t="s">
        <v>1318</v>
      </c>
      <c r="B4" s="222" t="s">
        <v>1319</v>
      </c>
    </row>
    <row r="5" s="165" customFormat="1" ht="32.25" customHeight="1" spans="1:2">
      <c r="A5" s="218" t="s">
        <v>1320</v>
      </c>
      <c r="B5" s="223"/>
    </row>
    <row r="6" s="165" customFormat="1" ht="32.25" customHeight="1" spans="1:2">
      <c r="A6" s="218" t="s">
        <v>1321</v>
      </c>
      <c r="B6" s="223"/>
    </row>
    <row r="7" s="165" customFormat="1" ht="32.25" customHeight="1" spans="1:2">
      <c r="A7" s="218" t="s">
        <v>1322</v>
      </c>
      <c r="B7" s="218"/>
    </row>
    <row r="8" s="76" customFormat="1" ht="32.25" customHeight="1" spans="1:2">
      <c r="A8" s="218" t="s">
        <v>1323</v>
      </c>
      <c r="B8" s="218"/>
    </row>
    <row r="9" s="77" customFormat="1" ht="32.25" customHeight="1" spans="1:2">
      <c r="A9" s="218" t="s">
        <v>1324</v>
      </c>
      <c r="B9" s="218">
        <v>14752</v>
      </c>
    </row>
    <row r="10" ht="32.25" customHeight="1" spans="1:2">
      <c r="A10" s="218" t="s">
        <v>1325</v>
      </c>
      <c r="B10" s="218"/>
    </row>
    <row r="11" ht="32.25" customHeight="1" spans="1:2">
      <c r="A11" s="218" t="s">
        <v>1326</v>
      </c>
      <c r="B11" s="218">
        <v>300</v>
      </c>
    </row>
    <row r="12" ht="32.25" customHeight="1" spans="1:2">
      <c r="A12" s="218" t="s">
        <v>1327</v>
      </c>
      <c r="B12" s="218"/>
    </row>
    <row r="13" ht="32.25" customHeight="1" spans="1:2">
      <c r="A13" s="218" t="s">
        <v>1328</v>
      </c>
      <c r="B13" s="218"/>
    </row>
    <row r="14" ht="32.25" customHeight="1" spans="1:2">
      <c r="A14" s="218" t="s">
        <v>1329</v>
      </c>
      <c r="B14" s="218">
        <v>220</v>
      </c>
    </row>
    <row r="15" ht="32.25" customHeight="1" spans="1:2">
      <c r="A15" s="218" t="s">
        <v>1330</v>
      </c>
      <c r="B15" s="218"/>
    </row>
    <row r="16" ht="32.25" customHeight="1" spans="1:2">
      <c r="A16" s="224" t="s">
        <v>1331</v>
      </c>
      <c r="B16" s="225">
        <v>100</v>
      </c>
    </row>
    <row r="17" ht="32.25" customHeight="1" spans="1:2">
      <c r="A17" s="218" t="s">
        <v>1332</v>
      </c>
      <c r="B17" s="218">
        <v>869</v>
      </c>
    </row>
    <row r="18" ht="32.25" customHeight="1" spans="1:2">
      <c r="A18" s="218" t="s">
        <v>1333</v>
      </c>
      <c r="B18" s="218">
        <v>547</v>
      </c>
    </row>
    <row r="19" ht="32.25" customHeight="1" spans="1:2">
      <c r="A19" s="226" t="s">
        <v>1334</v>
      </c>
      <c r="B19" s="219">
        <f>SUM(B5:B18)</f>
        <v>16788</v>
      </c>
    </row>
  </sheetData>
  <mergeCells count="1">
    <mergeCell ref="A2:B2"/>
  </mergeCells>
  <printOptions horizontalCentered="1"/>
  <pageMargins left="0.905511811023622" right="0.748031496062992" top="0.984251968503937" bottom="0.984251968503937" header="0.511811023622047" footer="0.51181102362204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预算</vt:lpstr>
      <vt:lpstr>目录</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附表1-24</vt:lpstr>
      <vt:lpstr>附表1-25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2006-09-16T00:00:00Z</dcterms:created>
  <dcterms:modified xsi:type="dcterms:W3CDTF">2025-02-06T05:50:58Z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0C12285197B640A692FB759DE9B9A6CF_13</vt:lpwstr>
  </property>
</Properties>
</file>