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02" firstSheet="9" activeTab="28"/>
  </bookViews>
  <sheets>
    <sheet name="封面" sheetId="44" r:id="rId1"/>
    <sheet name="封面1" sheetId="45" r:id="rId2"/>
    <sheet name="目录" sheetId="46" r:id="rId3"/>
    <sheet name="第一部分" sheetId="47" r:id="rId4"/>
    <sheet name="1" sheetId="1" r:id="rId5"/>
    <sheet name="2" sheetId="3" r:id="rId6"/>
    <sheet name="3" sheetId="5" r:id="rId7"/>
    <sheet name="4" sheetId="6" r:id="rId8"/>
    <sheet name="5" sheetId="7" r:id="rId9"/>
    <sheet name="6" sheetId="40" r:id="rId10"/>
    <sheet name="7" sheetId="8" r:id="rId11"/>
    <sheet name="8" sheetId="9" r:id="rId12"/>
    <sheet name="9" sheetId="10" r:id="rId13"/>
    <sheet name="10" sheetId="12" r:id="rId14"/>
    <sheet name="11" sheetId="34" r:id="rId15"/>
    <sheet name="12" sheetId="35" r:id="rId16"/>
    <sheet name="13" sheetId="18" r:id="rId17"/>
    <sheet name="14" sheetId="17" r:id="rId18"/>
    <sheet name="15" sheetId="19" r:id="rId19"/>
    <sheet name="16" sheetId="20" r:id="rId20"/>
    <sheet name="17" sheetId="37" r:id="rId21"/>
    <sheet name="18" sheetId="38" r:id="rId22"/>
    <sheet name="19" sheetId="23" r:id="rId23"/>
    <sheet name="20" sheetId="42" r:id="rId24"/>
    <sheet name="20-1" sheetId="49" r:id="rId25"/>
    <sheet name="21" sheetId="39" r:id="rId26"/>
    <sheet name="22" sheetId="41" r:id="rId27"/>
    <sheet name="第二部分" sheetId="48" r:id="rId28"/>
    <sheet name="说明" sheetId="43" r:id="rId29"/>
  </sheets>
  <definedNames>
    <definedName name="_xlnm._FilterDatabase" localSheetId="13" hidden="1">'10'!$A$3:$E$35</definedName>
    <definedName name="_xlnm._FilterDatabase" localSheetId="6" hidden="1">'3'!$A$4:$E$262</definedName>
    <definedName name="_xlnm._FilterDatabase" localSheetId="7" hidden="1">'4'!$A$3:$C$30</definedName>
    <definedName name="_xlnm.Print_Area" localSheetId="27">第二部分!$A$1:$I$44</definedName>
    <definedName name="_xlnm.Print_Area" localSheetId="3">第一部分!$A$1:$I$53</definedName>
    <definedName name="_xlnm.Print_Area" localSheetId="0">封面!$A$1:$I$47</definedName>
    <definedName name="_xlnm.Print_Area" localSheetId="1">封面1!$A$1:$I$45</definedName>
    <definedName name="_xlnm.Print_Area" localSheetId="2">目录!$A$1:$H$46</definedName>
    <definedName name="_xlnm.Print_Titles" localSheetId="13">'10'!$1:$3</definedName>
    <definedName name="_xlnm.Print_Titles" localSheetId="22">'19'!$1:$3</definedName>
    <definedName name="_xlnm.Print_Titles" localSheetId="23">'20'!$1:$3</definedName>
    <definedName name="_xlnm.Print_Titles" localSheetId="25">'21'!$1:$3</definedName>
    <definedName name="_xlnm.Print_Titles" localSheetId="6">'3'!$1:$3</definedName>
    <definedName name="_xlnm.Print_Titles" localSheetId="7">'4'!$1:$3</definedName>
    <definedName name="_xlnm.Print_Titles" localSheetId="8">'5'!$1:$3</definedName>
    <definedName name="_xlnm.Print_Titles" localSheetId="9">'6'!$1:$3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<sst xmlns="http://schemas.openxmlformats.org/spreadsheetml/2006/main" count="762" uniqueCount="639">
  <si>
    <t>唐山市芦台经济开发区</t>
  </si>
  <si>
    <t>2023年度财政总决算</t>
  </si>
  <si>
    <t>芦台经济开发区财政局</t>
  </si>
  <si>
    <t>唐山市芦台经济开发区2023年度财政决算</t>
  </si>
  <si>
    <r>
      <rPr>
        <sz val="14"/>
        <color theme="1"/>
        <rFont val="楷体_GB2312"/>
        <charset val="134"/>
      </rPr>
      <t>二</t>
    </r>
    <r>
      <rPr>
        <sz val="14"/>
        <color theme="1"/>
        <rFont val="宋体"/>
        <charset val="134"/>
      </rPr>
      <t>〇</t>
    </r>
    <r>
      <rPr>
        <sz val="14"/>
        <color theme="1"/>
        <rFont val="楷体_GB2312"/>
        <charset val="134"/>
      </rPr>
      <t>二四年九月</t>
    </r>
  </si>
  <si>
    <t>目  录</t>
  </si>
  <si>
    <t>第一部分</t>
  </si>
  <si>
    <t>2023年芦台开发区财政决算</t>
  </si>
  <si>
    <t>§1</t>
  </si>
  <si>
    <t>2023年芦台开发区一般公共预算收入决算表</t>
  </si>
  <si>
    <t>§2</t>
  </si>
  <si>
    <t>2023年芦台开发区一般公共预算支出决算表</t>
  </si>
  <si>
    <t>§3</t>
  </si>
  <si>
    <t>2023年芦台开发区一般公共预算支出功能分类决算表</t>
  </si>
  <si>
    <t>§4</t>
  </si>
  <si>
    <t>2023年芦台开发区一般公共预算基本支出经济分类决算表</t>
  </si>
  <si>
    <t>§5</t>
  </si>
  <si>
    <t>2023年芦台开发区一般公共预算税收返还及转移支付分地区决算表</t>
  </si>
  <si>
    <t>§6</t>
  </si>
  <si>
    <t>2023年芦台开发区一般公共预算专项转移支付分项目决算表</t>
  </si>
  <si>
    <t>§7</t>
  </si>
  <si>
    <t>2023年芦台开发区一般债务限额和余额情况表</t>
  </si>
  <si>
    <t>§8</t>
  </si>
  <si>
    <t>2023年芦台开发区政府性基金收入决算表</t>
  </si>
  <si>
    <t>§9</t>
  </si>
  <si>
    <t>2023年芦台开发区政府性基金支出决算表</t>
  </si>
  <si>
    <t>§10</t>
  </si>
  <si>
    <t>2023年芦台开发区政府性基金支出功能分类决算表</t>
  </si>
  <si>
    <t>§11</t>
  </si>
  <si>
    <t>2023年芦台开发区政府性基金转移支付分地区决算表</t>
  </si>
  <si>
    <t>§12</t>
  </si>
  <si>
    <t>2023年芦台开发区政府性基金转移支付分项目决算表</t>
  </si>
  <si>
    <t>§13</t>
  </si>
  <si>
    <t>2023年芦台开发区专项债务限额和余额情况表</t>
  </si>
  <si>
    <t>§14</t>
  </si>
  <si>
    <t>2023年芦台开发区国有资本经营预算收入决算表</t>
  </si>
  <si>
    <t>§15</t>
  </si>
  <si>
    <t>2023年芦台开发区国有资本经营预算支出决算表</t>
  </si>
  <si>
    <t>§16</t>
  </si>
  <si>
    <t>2023年芦台开发区国有资本经营预算支出功能分类决算表</t>
  </si>
  <si>
    <t>§17</t>
  </si>
  <si>
    <t>2023年芦台开发区国有资本经营预算转移支付分地区决算表</t>
  </si>
  <si>
    <t>§18</t>
  </si>
  <si>
    <t>2023年芦台开发区国有资本经营预算转移支付分项目决算表</t>
  </si>
  <si>
    <t>§19</t>
  </si>
  <si>
    <t>2023年芦台开发区社会保险基金收入决算表</t>
  </si>
  <si>
    <t>§20</t>
  </si>
  <si>
    <t>2023年芦台开发区社会保险基金支出功能分类决算表</t>
  </si>
  <si>
    <t>§21</t>
  </si>
  <si>
    <t>2023年芦台开发区新增地方政府债券使用情况表</t>
  </si>
  <si>
    <t>§22</t>
  </si>
  <si>
    <t>2023年芦台开发区地方政府债务发行及还本付息情况表</t>
  </si>
  <si>
    <t>第二部分</t>
  </si>
  <si>
    <t>2023年芦台开发区决算公开有关情况的说明</t>
  </si>
  <si>
    <t xml:space="preserve">§1 </t>
  </si>
  <si>
    <t>一般公共预算财政转移支付安排、执行情况说明</t>
  </si>
  <si>
    <t xml:space="preserve">§2 </t>
  </si>
  <si>
    <t>举借债务情况说明</t>
  </si>
  <si>
    <t>“三公”经费支出情况说明</t>
  </si>
  <si>
    <t xml:space="preserve">§4 </t>
  </si>
  <si>
    <t>行政运行经费支出情况说明</t>
  </si>
  <si>
    <t xml:space="preserve">§5 </t>
  </si>
  <si>
    <t>政府采购情况说明</t>
  </si>
  <si>
    <t xml:space="preserve">§6 </t>
  </si>
  <si>
    <t>绩效预算工作开展情况说明</t>
  </si>
  <si>
    <t>财政重点绩效评价项目绩效执行结果</t>
  </si>
  <si>
    <t>其他事项说明</t>
  </si>
  <si>
    <t>第一部分 2023年芦台开发区财政决算</t>
  </si>
  <si>
    <t>§1  2023年芦台开发区一般公共预算收入决算表</t>
  </si>
  <si>
    <t>单位:万元</t>
  </si>
  <si>
    <t>预 算 科 目</t>
  </si>
  <si>
    <t>预算数</t>
  </si>
  <si>
    <t>决算数</t>
  </si>
  <si>
    <t>完成预算％</t>
  </si>
  <si>
    <t>比上年（同比）+-%</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</si>
  <si>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</si>
  <si>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</si>
  <si>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</si>
  <si>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</si>
  <si>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</si>
  <si>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</si>
  <si>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</si>
  <si>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</si>
  <si>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</si>
  <si>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</si>
  <si>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</si>
  <si>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</si>
  <si>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</si>
  <si>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</si>
  <si>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</si>
  <si>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</si>
  <si>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</si>
  <si>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</si>
  <si>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</si>
  <si>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</si>
  <si>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</si>
  <si>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其他收入</t>
  </si>
  <si>
    <t>本 年 收 入 合 计</t>
  </si>
  <si>
    <t>三、上级补助收入</t>
  </si>
  <si>
    <t>四、一般债务转贷收入</t>
  </si>
  <si>
    <t>§2  2022年芦台开发区一般公共预算支出决算表</t>
  </si>
  <si>
    <t>单位：万元</t>
  </si>
  <si>
    <t>年初预算数</t>
  </si>
  <si>
    <t>调整预算数</t>
  </si>
  <si>
    <t>决 算 数</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</si>
  <si>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</si>
  <si>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</si>
  <si>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</si>
  <si>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</si>
  <si>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</si>
  <si>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</si>
  <si>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</si>
  <si>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</si>
  <si>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</si>
  <si>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</si>
  <si>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</si>
  <si>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</si>
  <si>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</si>
  <si>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</si>
  <si>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</si>
  <si>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</si>
  <si>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</si>
  <si>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</si>
  <si>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</si>
  <si>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</si>
  <si>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</si>
  <si>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</si>
  <si>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二十二、其他支出(类)</t>
  </si>
  <si>
    <t>二十三、债务付息支出</t>
  </si>
  <si>
    <t>二十四、债务发行费用支出</t>
  </si>
  <si>
    <t>一般公共预算支出</t>
  </si>
  <si>
    <t>上解上级支出</t>
  </si>
  <si>
    <t>债务还本支出</t>
  </si>
  <si>
    <t>补充预算稳定调节基金</t>
  </si>
  <si>
    <t>§3  2023年芦台开发区一般公共预算支出功能分类决算表</t>
  </si>
  <si>
    <t>单位： 万元</t>
  </si>
  <si>
    <r>
      <rPr>
        <b/>
        <sz val="11"/>
        <color theme="1"/>
        <rFont val="黑体"/>
        <charset val="134"/>
      </rPr>
      <t>科目</t>
    </r>
    <r>
      <rPr>
        <b/>
        <sz val="12"/>
        <color rgb="FF000000"/>
        <rFont val="黑体"/>
        <charset val="134"/>
      </rPr>
      <t>编码</t>
    </r>
  </si>
  <si>
    <t>科目名称</t>
  </si>
  <si>
    <t>完成预算%</t>
  </si>
  <si>
    <t>一般公共服务支出</t>
  </si>
  <si>
    <t xml:space="preserve">  政府办公厅(室)及相关机构事务</t>
  </si>
  <si>
    <t xml:space="preserve">    行政运行</t>
  </si>
  <si>
    <t xml:space="preserve">    一般行政管理事务</t>
  </si>
  <si>
    <t xml:space="preserve">    政务公开审批</t>
  </si>
  <si>
    <t xml:space="preserve">    信访事务</t>
  </si>
  <si>
    <t xml:space="preserve">    参事事务</t>
  </si>
  <si>
    <t xml:space="preserve">  发展与改革事务</t>
  </si>
  <si>
    <t xml:space="preserve">  统计信息事务</t>
  </si>
  <si>
    <t xml:space="preserve">    专项普查活动</t>
  </si>
  <si>
    <t xml:space="preserve">    其他统计信息事务支出</t>
  </si>
  <si>
    <t xml:space="preserve">  财政事务</t>
  </si>
  <si>
    <t xml:space="preserve">    信息化建设</t>
  </si>
  <si>
    <t xml:space="preserve">    财政委托业务支出</t>
  </si>
  <si>
    <t xml:space="preserve">  税收事务</t>
  </si>
  <si>
    <t xml:space="preserve">    其他税收事务支出</t>
  </si>
  <si>
    <t xml:space="preserve">  审计事务</t>
  </si>
  <si>
    <t xml:space="preserve">    审计业务</t>
  </si>
  <si>
    <t xml:space="preserve">  纪检监察事务</t>
  </si>
  <si>
    <t xml:space="preserve">    其他纪检监察事务支出</t>
  </si>
  <si>
    <t xml:space="preserve">  商贸事务</t>
  </si>
  <si>
    <t xml:space="preserve">    对外贸易管理</t>
  </si>
  <si>
    <t xml:space="preserve">    招商引资</t>
  </si>
  <si>
    <t xml:space="preserve">  港澳台事务</t>
  </si>
  <si>
    <t xml:space="preserve">    其他港澳台事务支出</t>
  </si>
  <si>
    <t xml:space="preserve">  群众团体事务</t>
  </si>
  <si>
    <t xml:space="preserve">    工会事务</t>
  </si>
  <si>
    <t xml:space="preserve">    其他群众团体事务支出</t>
  </si>
  <si>
    <t xml:space="preserve">  组织事务</t>
  </si>
  <si>
    <t xml:space="preserve">    其他组织事务支出</t>
  </si>
  <si>
    <t xml:space="preserve">  宣传事务</t>
  </si>
  <si>
    <t xml:space="preserve">    其他宣传事务支出</t>
  </si>
  <si>
    <t xml:space="preserve">  市场监督管理事务</t>
  </si>
  <si>
    <t xml:space="preserve">    市场主体管理</t>
  </si>
  <si>
    <t xml:space="preserve">    食品安全监管</t>
  </si>
  <si>
    <t xml:space="preserve">    其他市场监督管理事务</t>
  </si>
  <si>
    <t>国防支出</t>
  </si>
  <si>
    <t xml:space="preserve">  国防动员</t>
  </si>
  <si>
    <t xml:space="preserve">    人民防空</t>
  </si>
  <si>
    <t>公共安全支出</t>
  </si>
  <si>
    <t xml:space="preserve">  公安</t>
  </si>
  <si>
    <t xml:space="preserve">  检察</t>
  </si>
  <si>
    <t xml:space="preserve">  法院</t>
  </si>
  <si>
    <t xml:space="preserve">  司法</t>
  </si>
  <si>
    <t>教育支出</t>
  </si>
  <si>
    <t xml:space="preserve">  教育管理事务</t>
  </si>
  <si>
    <t xml:space="preserve">  普通教育</t>
  </si>
  <si>
    <t xml:space="preserve">    学前教育</t>
  </si>
  <si>
    <t xml:space="preserve">    小学教育</t>
  </si>
  <si>
    <t xml:space="preserve">    初中教育</t>
  </si>
  <si>
    <t xml:space="preserve">    其他普通教育支出</t>
  </si>
  <si>
    <t xml:space="preserve">  特殊教育</t>
  </si>
  <si>
    <t xml:space="preserve">    特殊学校教育</t>
  </si>
  <si>
    <t xml:space="preserve">  教育费附加安排的支出</t>
  </si>
  <si>
    <t xml:space="preserve">    其他教育费附加安排的支出</t>
  </si>
  <si>
    <t xml:space="preserve">  其他教育支出(款)</t>
  </si>
  <si>
    <t xml:space="preserve">    其他教育支出(项)</t>
  </si>
  <si>
    <t>科学技术支出</t>
  </si>
  <si>
    <t xml:space="preserve">  科学技术管理事务</t>
  </si>
  <si>
    <t xml:space="preserve">  技术研究与开发</t>
  </si>
  <si>
    <t xml:space="preserve">    科技成果转化与扩散</t>
  </si>
  <si>
    <t xml:space="preserve">    其他技术研究与开发支出</t>
  </si>
  <si>
    <t xml:space="preserve">  科技条件与服务</t>
  </si>
  <si>
    <t xml:space="preserve">    其他科技条件与服务支出</t>
  </si>
  <si>
    <t xml:space="preserve">  其他科学技术支出(款)</t>
  </si>
  <si>
    <t xml:space="preserve">    其他科学技术支出(项)</t>
  </si>
  <si>
    <t>文化旅游体育与传媒支出</t>
  </si>
  <si>
    <t xml:space="preserve">  文化和旅游</t>
  </si>
  <si>
    <t xml:space="preserve">    其他文化和旅游支出</t>
  </si>
  <si>
    <t xml:space="preserve">  体育</t>
  </si>
  <si>
    <t xml:space="preserve">    其他体育支出</t>
  </si>
  <si>
    <t xml:space="preserve">  新闻出版电影</t>
  </si>
  <si>
    <t xml:space="preserve">    电影</t>
  </si>
  <si>
    <t xml:space="preserve">  广播电视</t>
  </si>
  <si>
    <t xml:space="preserve">    其他广播电视支出</t>
  </si>
  <si>
    <t xml:space="preserve">  其他文化旅游体育与传媒支出(款)</t>
  </si>
  <si>
    <t xml:space="preserve">    其他文化旅游体育与传媒支出(项)</t>
  </si>
  <si>
    <t>社会保障和就业支出</t>
  </si>
  <si>
    <t xml:space="preserve">  人力资源和社会保障管理事务</t>
  </si>
  <si>
    <t xml:space="preserve">    社会保险经办机构</t>
  </si>
  <si>
    <t xml:space="preserve">    其他人力资源和社会保障管理事务支出</t>
  </si>
  <si>
    <t xml:space="preserve">  民政管理事务</t>
  </si>
  <si>
    <t xml:space="preserve">    基层政权建设和社区治理</t>
  </si>
  <si>
    <t xml:space="preserve">    其他民政管理事务支出</t>
  </si>
  <si>
    <t xml:space="preserve">  行政事业单位养老支出</t>
  </si>
  <si>
    <t xml:space="preserve">    对机关事业单位基本养老保险基金的补助</t>
  </si>
  <si>
    <t xml:space="preserve">    其他行政事业单位养老支出</t>
  </si>
  <si>
    <t xml:space="preserve">  就业补助</t>
  </si>
  <si>
    <t xml:space="preserve">    促进创业补贴</t>
  </si>
  <si>
    <t xml:space="preserve">    其他就业补助支出</t>
  </si>
  <si>
    <t xml:space="preserve">  抚恤</t>
  </si>
  <si>
    <t xml:space="preserve">    义务兵优待</t>
  </si>
  <si>
    <t xml:space="preserve">    其他优抚支出</t>
  </si>
  <si>
    <t xml:space="preserve">  退役安置</t>
  </si>
  <si>
    <t xml:space="preserve">    退役士兵安置</t>
  </si>
  <si>
    <t xml:space="preserve">    退役士兵管理教育</t>
  </si>
  <si>
    <t xml:space="preserve">    军队转业干部安置</t>
  </si>
  <si>
    <t xml:space="preserve">    其他退役安置支出</t>
  </si>
  <si>
    <t xml:space="preserve">  社会福利</t>
  </si>
  <si>
    <t xml:space="preserve">    老年福利</t>
  </si>
  <si>
    <t xml:space="preserve">    殡葬</t>
  </si>
  <si>
    <t xml:space="preserve">  残疾人事业</t>
  </si>
  <si>
    <t xml:space="preserve">    残疾人康复</t>
  </si>
  <si>
    <t xml:space="preserve">    残疾人就业</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</si>
  <si>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</si>
  <si>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</si>
  <si>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</si>
  <si>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</si>
  <si>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</si>
  <si>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</si>
  <si>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</si>
  <si>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</si>
  <si>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农村特困人员救助供养支出</t>
  </si>
  <si>
    <t xml:space="preserve">  财政对基本养老保险基金的补助</t>
  </si>
  <si>
    <t xml:space="preserve">    财政对企业职工基本养老保险基金的补助</t>
  </si>
  <si>
    <t xml:space="preserve">    财政对城乡居民基本养老保险基金的补助</t>
  </si>
  <si>
    <t xml:space="preserve">  退役军人管理事务</t>
  </si>
  <si>
    <t xml:space="preserve">    其他退役军人事务管理支出</t>
  </si>
  <si>
    <t xml:space="preserve">  财政代缴社会保险费支出</t>
  </si>
  <si>
    <t xml:space="preserve">    财政代缴城乡居民基本养老保险费支出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</si>
  <si>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</si>
  <si>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</si>
  <si>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</si>
  <si>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</si>
  <si>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</si>
  <si>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</si>
  <si>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</si>
  <si>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基层医疗卫生机构</t>
  </si>
  <si>
    <t xml:space="preserve">    乡镇卫生院</t>
  </si>
  <si>
    <t xml:space="preserve">    其他基层医疗卫生机构支出</t>
  </si>
  <si>
    <t xml:space="preserve">  公共卫生</t>
  </si>
  <si>
    <t xml:space="preserve">    疾病预防控制机构</t>
  </si>
  <si>
    <t xml:space="preserve">    基本公共卫生服务</t>
  </si>
  <si>
    <t xml:space="preserve">    重大公共卫生服务</t>
  </si>
  <si>
    <t xml:space="preserve">    突发公共卫生事件应急处理</t>
  </si>
  <si>
    <t xml:space="preserve">    其他公共卫生支出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</si>
  <si>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</si>
  <si>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</si>
  <si>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</si>
  <si>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</si>
  <si>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</si>
  <si>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</si>
  <si>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</si>
  <si>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</si>
  <si>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</si>
  <si>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</si>
  <si>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</si>
  <si>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</si>
  <si>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</si>
  <si>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</si>
  <si>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其他卫生健康支出(款)</t>
  </si>
  <si>
    <t xml:space="preserve">    其他卫生健康支出(项)</t>
  </si>
  <si>
    <t>节能环保支出</t>
  </si>
  <si>
    <t xml:space="preserve">  环境保护管理事务</t>
  </si>
  <si>
    <t xml:space="preserve">    其他环境保护管理事务支出</t>
  </si>
  <si>
    <t xml:space="preserve">  污染防治</t>
  </si>
  <si>
    <t xml:space="preserve">    大气</t>
  </si>
  <si>
    <t>城乡社区支出</t>
  </si>
  <si>
    <t xml:space="preserve">  城乡社区管理事务</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</si>
  <si>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</si>
  <si>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</si>
  <si>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</si>
  <si>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</si>
  <si>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</si>
  <si>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</si>
  <si>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</si>
  <si>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</si>
  <si>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农林水支出</t>
  </si>
  <si>
    <t xml:space="preserve">  农业农村</t>
  </si>
  <si>
    <t xml:space="preserve">    事业运行</t>
  </si>
  <si>
    <t xml:space="preserve">    科技转化与推广服务</t>
  </si>
  <si>
    <t xml:space="preserve">    病虫害控制</t>
  </si>
  <si>
    <t xml:space="preserve">    农产品质量安全</t>
  </si>
  <si>
    <t xml:space="preserve">    执法监管</t>
  </si>
  <si>
    <t xml:space="preserve">    统计监测与信息服务</t>
  </si>
  <si>
    <t xml:space="preserve">    防灾救灾</t>
  </si>
  <si>
    <t xml:space="preserve">    农业生产发展</t>
  </si>
  <si>
    <t xml:space="preserve">    农村合作经济</t>
  </si>
  <si>
    <t xml:space="preserve">    农村社会事业</t>
  </si>
  <si>
    <t xml:space="preserve">    农业资源保护修复与利用</t>
  </si>
  <si>
    <t xml:space="preserve">    农田建设</t>
  </si>
  <si>
    <t xml:space="preserve">    其他农业农村支出</t>
  </si>
  <si>
    <t xml:space="preserve">  水利</t>
  </si>
  <si>
    <t xml:space="preserve">    水资源节约管理与保护</t>
  </si>
  <si>
    <t xml:space="preserve">    农村供水</t>
  </si>
  <si>
    <t xml:space="preserve">    其他水利支出</t>
  </si>
  <si>
    <t xml:space="preserve">  巩固脱贫攻坚成果衔接乡村振兴</t>
  </si>
  <si>
    <t xml:space="preserve">    其他巩固脱贫攻坚成果衔接乡村振兴支出</t>
  </si>
  <si>
    <t xml:space="preserve">  农村综合改革</t>
  </si>
  <si>
    <t xml:space="preserve">    对村民委员会和村党支部的补助</t>
  </si>
  <si>
    <t xml:space="preserve">    其他农村综合改革支出</t>
  </si>
  <si>
    <t xml:space="preserve">  普惠金融发展支出</t>
  </si>
  <si>
    <t xml:space="preserve">    农业保险保费补贴</t>
  </si>
  <si>
    <t xml:space="preserve">  目标价格补贴</t>
  </si>
  <si>
    <t xml:space="preserve">    棉花目标价格补贴</t>
  </si>
  <si>
    <t>交通运输支出</t>
  </si>
  <si>
    <t xml:space="preserve">  公路水路运输</t>
  </si>
  <si>
    <t xml:space="preserve">    公路养护</t>
  </si>
  <si>
    <t xml:space="preserve">  车辆购置税支出</t>
  </si>
  <si>
    <t xml:space="preserve">    车辆购置税用于农村公路建设支出</t>
  </si>
  <si>
    <t xml:space="preserve">  其他交通运输支出(款)</t>
  </si>
  <si>
    <t xml:space="preserve">    公共交通运营补助</t>
  </si>
  <si>
    <t xml:space="preserve">    其他交通运输支出(项)</t>
  </si>
  <si>
    <t>资源勘探工业信息等支出</t>
  </si>
  <si>
    <t xml:space="preserve">  工业和信息产业监管</t>
  </si>
  <si>
    <t xml:space="preserve">    产业发展</t>
  </si>
  <si>
    <t xml:space="preserve">  支持中小企业发展和管理支出</t>
  </si>
  <si>
    <t xml:space="preserve">    中小企业发展专项</t>
  </si>
  <si>
    <t xml:space="preserve">    其他支持中小企业发展和管理支出</t>
  </si>
  <si>
    <t xml:space="preserve">  其他资源勘探工业信息等支出(款)</t>
  </si>
  <si>
    <t xml:space="preserve">    其他资源勘探工业信息等支出(项)</t>
  </si>
  <si>
    <t>商业服务业等支出</t>
  </si>
  <si>
    <t xml:space="preserve">  商业流通事务</t>
  </si>
  <si>
    <t xml:space="preserve">    其他商业流通事务支出</t>
  </si>
  <si>
    <t xml:space="preserve">  涉外发展服务支出</t>
  </si>
  <si>
    <t xml:space="preserve">    其他涉外发展服务支出</t>
  </si>
  <si>
    <t>自然资源海洋气象等支出</t>
  </si>
  <si>
    <t xml:space="preserve">  自然资源事务</t>
  </si>
  <si>
    <t xml:space="preserve">    自然资源利用与保护</t>
  </si>
  <si>
    <t xml:space="preserve">    其他自然资源事务支出</t>
  </si>
  <si>
    <t xml:space="preserve">  气象事务</t>
  </si>
  <si>
    <t xml:space="preserve">    气象事业机构</t>
  </si>
  <si>
    <t>住房保障支出</t>
  </si>
  <si>
    <t xml:space="preserve">  保障性安居工程支出</t>
  </si>
  <si>
    <t xml:space="preserve">    棚户区改造</t>
  </si>
  <si>
    <t xml:space="preserve">    老旧小区改造</t>
  </si>
  <si>
    <t xml:space="preserve">  住房改革支出</t>
  </si>
  <si>
    <t xml:space="preserve">    住房公积金</t>
  </si>
  <si>
    <t>灾害防治及应急管理支出</t>
  </si>
  <si>
    <t xml:space="preserve">  应急管理事务</t>
  </si>
  <si>
    <t xml:space="preserve">  消防救援事务</t>
  </si>
  <si>
    <t xml:space="preserve">    消防应急救援</t>
  </si>
  <si>
    <t>其他款项</t>
  </si>
  <si>
    <t>债务付息支出</t>
  </si>
  <si>
    <t xml:space="preserve">  地方政府一般债务付息支出</t>
  </si>
  <si>
    <t xml:space="preserve">    地方政府一般债券付息支出</t>
  </si>
  <si>
    <t>债务发行费用支出</t>
  </si>
  <si>
    <t xml:space="preserve">  地方政府一般债务发行费用支出</t>
  </si>
  <si>
    <t>§4  2023年芦台开发区一般公共预算基本支出经济分类决算表</t>
  </si>
  <si>
    <t>支出合计</t>
  </si>
  <si>
    <t>机关工资福利支出</t>
  </si>
  <si>
    <t>工资奖金津补贴</t>
  </si>
  <si>
    <t>社会保障缴费</t>
  </si>
  <si>
    <t>住房公积金</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</si>
  <si>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</si>
  <si>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</si>
  <si>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</si>
  <si>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</si>
  <si>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</si>
  <si>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</si>
  <si>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</si>
  <si>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</si>
  <si>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</si>
  <si>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</si>
  <si>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</si>
  <si>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</si>
  <si>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</si>
  <si>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设备购置</t>
  </si>
  <si>
    <t>对事业单位经常性补助</t>
  </si>
  <si>
    <t>工资福利支出</t>
  </si>
  <si>
    <t>商品和服务支出</t>
  </si>
  <si>
    <t>对事业单位资本性补助</t>
  </si>
  <si>
    <t>资本性支出(一)</t>
  </si>
  <si>
    <t>对个人和家庭的补助</t>
  </si>
  <si>
    <t>社会福利和救助</t>
  </si>
  <si>
    <t>离退休费</t>
  </si>
  <si>
    <t xml:space="preserve">合  计 </t>
  </si>
  <si>
    <t>§5  2023年芦台开发区一般公共预算税收返还及转移支付分地区决算表</t>
  </si>
  <si>
    <t>项   目</t>
  </si>
  <si>
    <t>金额</t>
  </si>
  <si>
    <t>合   计</t>
  </si>
  <si>
    <t>一、返还性收入</t>
  </si>
  <si>
    <t>二、一般性转移支付收入</t>
  </si>
  <si>
    <t>三、专项转移支付收入</t>
  </si>
  <si>
    <t>备注：我区所属乡镇管理制度按照同级预算单位管理，税收返还和转移支付不再对其进行分配，因此此表无数据，以空表列示。</t>
  </si>
  <si>
    <t>§6 2023年芦台开发区一般公共预算专项转移支付分项目决算表</t>
  </si>
  <si>
    <t>金   额</t>
  </si>
  <si>
    <t>备注：我区所属乡镇管理制度按照同级预算单位管理，转移支付不再对其进行分配，因此此表无数据，以空表列示。</t>
  </si>
  <si>
    <t>§7  2023年芦台开发区一般债务限额和余额情况表</t>
  </si>
  <si>
    <t>项  目</t>
  </si>
  <si>
    <t>合  计</t>
  </si>
  <si>
    <t>本年地方政府债务余额限额</t>
  </si>
  <si>
    <t>年末地方政府债务余额</t>
  </si>
  <si>
    <t>§8  2023年芦台开发区政府性基金收入决算表</t>
  </si>
  <si>
    <t>一、政府性基金预算收入</t>
  </si>
  <si>
    <t xml:space="preserve">   其中： 国有土地收益基金收入</t>
  </si>
  <si>
    <t xml:space="preserve">  农业土地开发资金收入</t>
  </si>
  <si>
    <t xml:space="preserve">  国有土地使用权出让收入</t>
  </si>
  <si>
    <t xml:space="preserve">  城市基础设施配套费收入</t>
  </si>
  <si>
    <t xml:space="preserve">  污水处理费收入</t>
  </si>
  <si>
    <t>专项债务对应项目专项收入</t>
  </si>
  <si>
    <t xml:space="preserve">  其他政府性基金收入</t>
  </si>
  <si>
    <t>二、 上级补助收入</t>
  </si>
  <si>
    <t>三、 专项债务转贷收入</t>
  </si>
  <si>
    <t>§9  2023年芦台开发区政府性基金支出决算表</t>
  </si>
  <si>
    <t>项    目</t>
  </si>
  <si>
    <t>一、政府性基金预算支出</t>
  </si>
  <si>
    <t xml:space="preserve">    社会保障和就业支出</t>
  </si>
  <si>
    <t xml:space="preserve">    城乡社区支出</t>
  </si>
  <si>
    <t xml:space="preserve">    其他支出</t>
  </si>
  <si>
    <t xml:space="preserve">    债务付息支出</t>
  </si>
  <si>
    <t xml:space="preserve">    债务发行费用支出</t>
  </si>
  <si>
    <t>二、政府性基金预算调出资金</t>
  </si>
  <si>
    <t>三、债务还本支出</t>
  </si>
  <si>
    <t>§10  2022年芦台开发区政府性基金支出功能分类决算表</t>
  </si>
  <si>
    <t>调整
预算数</t>
  </si>
  <si>
    <t>完成调整预算%</t>
  </si>
  <si>
    <t xml:space="preserve">  大中型水库移民后期扶持基金支出</t>
  </si>
  <si>
    <t xml:space="preserve">    移民补助</t>
  </si>
  <si>
    <t xml:space="preserve">    基础设施建设和经济发展</t>
  </si>
  <si>
    <t xml:space="preserve">  国有土地使用权出让收入安排的支出</t>
  </si>
  <si>
    <t xml:space="preserve">    征地和拆迁补偿支出</t>
  </si>
  <si>
    <t xml:space="preserve">    土地开发支出</t>
  </si>
  <si>
    <t xml:space="preserve">    农村基础设施建设支出</t>
  </si>
  <si>
    <t xml:space="preserve">    土地出让业务支出</t>
  </si>
  <si>
    <t xml:space="preserve">    棚户区改造支出</t>
  </si>
  <si>
    <t xml:space="preserve">    农业农村生态环境支出</t>
  </si>
  <si>
    <t xml:space="preserve">    其他国有土地使用权出让收入安排的支出</t>
  </si>
  <si>
    <t xml:space="preserve">  城市基础设施配套费安排的支出</t>
  </si>
  <si>
    <t xml:space="preserve">    城市公共设施</t>
  </si>
  <si>
    <t xml:space="preserve">    城市环境卫生</t>
  </si>
  <si>
    <t xml:space="preserve">    其他城市基础设施配套费安排的支出</t>
  </si>
  <si>
    <t xml:space="preserve">  污水处理费安排的支出</t>
  </si>
  <si>
    <t xml:space="preserve">    污水处理设施建设和运营</t>
  </si>
  <si>
    <t>其他支出</t>
  </si>
  <si>
    <t xml:space="preserve">  其他政府性基金及对应专项债务收入安排的支出</t>
  </si>
  <si>
    <t xml:space="preserve">    其他地方自行试点项目收益专项债券收入安排的支出  </t>
  </si>
  <si>
    <t xml:space="preserve">  彩票公益金安排的支出</t>
  </si>
  <si>
    <t xml:space="preserve">    用于社会福利的彩票公益金支出</t>
  </si>
  <si>
    <t xml:space="preserve">    用于教育事业的彩票公益金支出</t>
  </si>
  <si>
    <t xml:space="preserve">    用于残疾人事业的彩票公益金支出</t>
  </si>
  <si>
    <t xml:space="preserve">  地方政府专项债务付息支出</t>
  </si>
  <si>
    <t xml:space="preserve">    国有土地使用权出让金债务付息支出</t>
  </si>
  <si>
    <t xml:space="preserve">    其他地方自行试点项目收益专项债券付息支出</t>
  </si>
  <si>
    <t>合　　计</t>
  </si>
  <si>
    <t>§11  2023年芦台开发区政府性基金转移支付分地区决算表</t>
  </si>
  <si>
    <t>地   区</t>
  </si>
  <si>
    <t>§12  2023年芦台开发区政府性基金转移支付分项目决算表</t>
  </si>
  <si>
    <t>合    计</t>
  </si>
  <si>
    <t>备注：我区所属乡镇管理制度按照同级预算单位管理，转移支付不再对其进行分配，因此此表无数据，
      以空表列示。</t>
  </si>
  <si>
    <t>§13  2023年芦台开发区专项债务限额和余额情况表</t>
  </si>
  <si>
    <t xml:space="preserve">本年地方政府专项债务限额 
</t>
  </si>
  <si>
    <t>年末地方政府专项债务余额</t>
  </si>
  <si>
    <t>§14  2023年芦台开发区国有资本经营预算收入决算表</t>
  </si>
  <si>
    <t>一、本级国有资本经营预算收入合计</t>
  </si>
  <si>
    <t>二、上级补助收入</t>
  </si>
  <si>
    <t>备注：我区无国有资本经营预算，以空表列示。</t>
  </si>
  <si>
    <t>§15  2023年芦台开发区国有资本经营预算支出决算表</t>
  </si>
  <si>
    <t>一、国有资本经营预算支出</t>
  </si>
  <si>
    <t>三、国有资本经营调出资金</t>
  </si>
  <si>
    <t>§16  2023年芦台开发区国有资本经营预算支出功能分类决算表</t>
  </si>
  <si>
    <t>科目编码</t>
  </si>
  <si>
    <t>预算科目</t>
  </si>
  <si>
    <t>完成
调整预算的%</t>
  </si>
  <si>
    <t>国有资本经营预算支出</t>
  </si>
  <si>
    <t>国有资本经营合计支出</t>
  </si>
  <si>
    <t>§17 2023年芦台开发区国有资本经营预算转移支付分地区决算表</t>
  </si>
  <si>
    <t>备注：我区所属乡镇管理制度按照同级预算单位管理，转移支付不再对其进行分配，
      因此此表无数据，以空表列示。</t>
  </si>
  <si>
    <t>§18 2023年芦台开发区国有资本经营预算转移支付分项目决算表</t>
  </si>
  <si>
    <t>项目</t>
  </si>
  <si>
    <t>合计</t>
  </si>
  <si>
    <t>§19 2023年芦台开发区社会保险基金收入决算表</t>
  </si>
  <si>
    <t>一、 企业职工基本养老保险基金收入</t>
  </si>
  <si>
    <t>企业职工基本养老保险费收入</t>
  </si>
  <si>
    <t>企业职工基本养老保险基金利息收入</t>
  </si>
  <si>
    <t>其他企业职工基本养老保险收入</t>
  </si>
  <si>
    <t>二、 职工基本医疗保险基金（含生育险）收入</t>
  </si>
  <si>
    <t>职工基本医疗保险费收入</t>
  </si>
  <si>
    <t>职工基本医疗保险基金财政补贴收入</t>
  </si>
  <si>
    <t>职工基本医疗保险基金利息收入</t>
  </si>
  <si>
    <t>其他职工基本医疗保险基金收入</t>
  </si>
  <si>
    <t>三、 城乡居民基本养老保险基金收入</t>
  </si>
  <si>
    <t>城乡居民基本养老保险基金缴费收入</t>
  </si>
  <si>
    <t>城乡居民基本养老保险基金财政补贴收入</t>
  </si>
  <si>
    <t>城乡居民基本养老保险基金利息收入</t>
  </si>
  <si>
    <t>其他城乡居民基本养老保险基金收入</t>
  </si>
  <si>
    <t>城乡居民基本养老保险基金委托投资收益</t>
  </si>
  <si>
    <t>四、 机关事业单位养老保险基金收入</t>
  </si>
  <si>
    <t>机关事业单位基本养老保险费收入</t>
  </si>
  <si>
    <t>机关事业单位基本养老保险基金财政补贴收入</t>
  </si>
  <si>
    <t>机关事业单位基本养老保险金利息收入</t>
  </si>
  <si>
    <t>转移收入</t>
  </si>
  <si>
    <t>其他机关事业单位基本养老保险基金收入</t>
  </si>
  <si>
    <t>五、 城乡居民基本医疗保险基金收入</t>
  </si>
  <si>
    <t>城乡居民基本医疗保险费收入</t>
  </si>
  <si>
    <t>城乡居民基本医疗保险基金财政补贴收入</t>
  </si>
  <si>
    <t>城乡居民基本医疗保险基金利息收入</t>
  </si>
  <si>
    <t>六、 转移性收入</t>
  </si>
  <si>
    <t xml:space="preserve">    职工基本医疗保险基金上年结余收入</t>
  </si>
  <si>
    <t xml:space="preserve">    城乡居民基本养老保险基金上年结余收入</t>
  </si>
  <si>
    <t xml:space="preserve">    机关事业单位基本养老基金保险上年结余收入</t>
  </si>
  <si>
    <t>本年收入合计</t>
  </si>
  <si>
    <t>§20 2023年芦台开发区社会保险基金支出功能分类决算表</t>
  </si>
  <si>
    <t>一、 企业职工基本养老保险基金支出</t>
  </si>
  <si>
    <t>基本养老金</t>
  </si>
  <si>
    <t>丧葬抚恤补助</t>
  </si>
  <si>
    <t>二、 职工基本医疗保险基金（含生育险）支出</t>
  </si>
  <si>
    <t>职工基本医疗保险统筹基金</t>
  </si>
  <si>
    <t>职工基本医疗保险个人账户基金</t>
  </si>
  <si>
    <t>三、 城乡居民基本养老保险基金支出</t>
  </si>
  <si>
    <t>基础养老金支出</t>
  </si>
  <si>
    <t>其他城乡居民基本养老保险基金支出</t>
  </si>
  <si>
    <t>四、 机关事业单位养老保险基金支出</t>
  </si>
  <si>
    <t>基本养老金支出</t>
  </si>
  <si>
    <t>其他机关事业单位基本养老保险基金支出</t>
  </si>
  <si>
    <t>五、 城乡居民基本医疗保险基金支出</t>
  </si>
  <si>
    <t>城乡居民基本医疗保险基金医疗待遇支出</t>
  </si>
  <si>
    <t>城乡居民大病保险支出</t>
  </si>
  <si>
    <t>六、 转移性支出</t>
  </si>
  <si>
    <t xml:space="preserve">    企业职工基本养老保险基金转移支出</t>
  </si>
  <si>
    <t xml:space="preserve">    城乡居民基本养老保险基金转移支出</t>
  </si>
  <si>
    <t>机关事业单位基本养老保险基金转移支出</t>
  </si>
  <si>
    <t>本年支出合计</t>
  </si>
  <si>
    <t>§21    2023年社会保险基金结余决算表</t>
  </si>
  <si>
    <r>
      <rPr>
        <sz val="11"/>
        <rFont val="仿宋_GB2312"/>
        <charset val="134"/>
      </rPr>
      <t>单</t>
    </r>
    <r>
      <rPr>
        <sz val="11"/>
        <rFont val="仿宋_GB2312"/>
        <charset val="134"/>
      </rPr>
      <t>位：万元</t>
    </r>
  </si>
  <si>
    <t>收  入  项  目</t>
  </si>
  <si>
    <t>年初
预算数</t>
  </si>
  <si>
    <t>比上年（同比）             +-％</t>
  </si>
  <si>
    <t>一、企业职工基本养老保险基金本年收支结余</t>
  </si>
  <si>
    <t xml:space="preserve">      企业职工基本养老保险基金年末滚存结余</t>
  </si>
  <si>
    <t>二、失业保险基金本年收支结余</t>
  </si>
  <si>
    <t xml:space="preserve">      失业保险基金年末滚存结余</t>
  </si>
  <si>
    <t>三、职工基本医疗保险基金（含生育险）本年收支结余</t>
  </si>
  <si>
    <t xml:space="preserve">      职工基本医疗保险基金（含生育险）年末滚存结余</t>
  </si>
  <si>
    <t>四、工伤保险基金本年收支结余</t>
  </si>
  <si>
    <t xml:space="preserve">      工伤保险基金年末滚存结余</t>
  </si>
  <si>
    <t>五、城乡居民基本养老保险基金支出结余</t>
  </si>
  <si>
    <t xml:space="preserve">      城乡居民基本养老保险基金年末滚存结余</t>
  </si>
  <si>
    <t>六、 机关事业单位养老保险基金支出结余</t>
  </si>
  <si>
    <t xml:space="preserve">      机关事业单位基本养老保险基金年末滚存结余</t>
  </si>
  <si>
    <t>社会保险基金本年收支结余</t>
  </si>
  <si>
    <t>社会保险基金年末滚存结余</t>
  </si>
  <si>
    <t>§21 2023年芦台开发区新增地方政府债券使用情况表</t>
  </si>
  <si>
    <t>单位：亿元</t>
  </si>
  <si>
    <t>项目名称</t>
  </si>
  <si>
    <t>项目编号</t>
  </si>
  <si>
    <t>项目领域</t>
  </si>
  <si>
    <t>项目
主管
部门</t>
  </si>
  <si>
    <t>项目实施单位</t>
  </si>
  <si>
    <t>债券性质</t>
  </si>
  <si>
    <r>
      <rPr>
        <sz val="11"/>
        <color theme="1"/>
        <rFont val="黑体"/>
        <charset val="134"/>
      </rPr>
      <t>发行时间
（年/月</t>
    </r>
    <r>
      <rPr>
        <sz val="11"/>
        <color rgb="FF000000"/>
        <rFont val="黑体"/>
        <charset val="134"/>
      </rPr>
      <t>）</t>
    </r>
  </si>
  <si>
    <t>芦台经济开发区园区基础设施配套项目（7100万元）</t>
  </si>
  <si>
    <t>13021420D000000047555</t>
  </si>
  <si>
    <t>产业园区基础设施</t>
  </si>
  <si>
    <t>芦台经济开发区管委会</t>
  </si>
  <si>
    <t>芦台经济开发区城乡规划建设管理局</t>
  </si>
  <si>
    <t>专项</t>
  </si>
  <si>
    <t>2023/2</t>
  </si>
  <si>
    <t>河北唐山芦台经济开发区医院综合救治能力提升改造项目（1800万元）</t>
  </si>
  <si>
    <t>13021422D000000063281</t>
  </si>
  <si>
    <t>芦台经济开发区医院</t>
  </si>
  <si>
    <t>芦台经济开发区基础设施提升项目（2200万元）</t>
  </si>
  <si>
    <t>13021422D000000069143</t>
  </si>
  <si>
    <t>供排水</t>
  </si>
  <si>
    <t>芦台经济开发区农业农村局</t>
  </si>
  <si>
    <t>2023/4</t>
  </si>
  <si>
    <t>芦台经济开发区危旧房（棚户区）改造项目二期工程（9900万元）</t>
  </si>
  <si>
    <t>130214233MG7RN1VVYR80</t>
  </si>
  <si>
    <t>纳入隐性债务的其他存量项目</t>
  </si>
  <si>
    <t>芦台经济开发区城市建设投资有限公司</t>
  </si>
  <si>
    <t>备注：本表反映2023年新增地方政府债券资金使用情况。</t>
  </si>
  <si>
    <t>§22 2023年芦台开发区地方政府债务发行及还本付息情况表</t>
  </si>
  <si>
    <t>本地区</t>
  </si>
  <si>
    <t>一、 2022年末地方政府债务余额</t>
  </si>
  <si>
    <t>一般债务</t>
  </si>
  <si>
    <t>专项债务</t>
  </si>
  <si>
    <t>二、 2022年末地方政府债务限额</t>
  </si>
  <si>
    <t>三、 2023年地方政府债务转贷收入决算数</t>
  </si>
  <si>
    <t>四、 2023年地方政府债务还本决算数</t>
  </si>
  <si>
    <t>五、 2023年地方政府债务付息决算数</t>
  </si>
  <si>
    <t>六、 2023年地方政府债务余额决算数</t>
  </si>
  <si>
    <t>七、 2023年地方政府债务限额</t>
  </si>
  <si>
    <t>第二部分 2022年芦台开发区决算公开
有关情况的说明</t>
  </si>
  <si>
    <t xml:space="preserve">  §1一般公共预算财政转移支付安排、执行情况说明</t>
  </si>
  <si>
    <t xml:space="preserve">    市对我区一般公共预算转移支付共计23053万元，比上年增加5834万元。其中，返还性收入1257万元，一般性转移支付收入13505万元，专项转移支付收入2457万元。我区无对下一般公共预算转移支付。上解市级支出4891万元。</t>
  </si>
  <si>
    <t xml:space="preserve">  §2举借债务情况说明</t>
  </si>
  <si>
    <t>(一〉一般债务限额及余额情况
2023年，地方政府一般债务限额为24200万元，年初余额为24519.5万元。本年一般债务转货收入2700万元,一般债务还本支出3019.5万元。年末地方政府一般债务余额24200万元。一般债务主要用于市政道路建设、绿化景观工程。
(三）专项债务限额及余额情况
2023年，地方政府专项债务限额为73300万元，年初余额为52300万元。本年专项债务转货收入21000万元。年末地方政府专项债务余73300万元。专项债务主要用于产业园区基础设施、应急医疗救治设施、供排水领域。
（三）新增债安排情況
2023年，新增专项债券资金21000万元，其中用于芦台经济开发区园区基础设施配套项目7100万元，河北唐山芦台经济开发区医院综合救治能力提升改造项目1800万元，芦台经济开发区基础设施提升项目2200万元，芦台经济开发区危旧房（棚户区）改造项目二期工程9900万元。
2023年偿还债务本金3019.5万元，偿还债务利息2635.8万元。</t>
  </si>
  <si>
    <t xml:space="preserve">  §3“三公”经费支出情况说明</t>
  </si>
  <si>
    <t>2023年“三公”经费预算安排260万元，实际支出223万元，占预算的76.2%。其中：车辆购置费预算安排18万元，实际支出18万元；车辆运行维修费预算安排110万元，实际支出91万元，占预算的82.7%；公务接待费预算安排114万元，实际支出114万元，占预算的100%,主要因本年度招商引资力度加大，接待活动变多；出国经费预算安排18万元，实际支出0元。区级公务用车保有量52辆；国内公务接待703批次（个），国内公务接待6921人次（人），无外事接待批次及人次。我区严格落实中央八项规定，压减“三公”经费等一般性支出，加强“三公”经费支出管理，强化预算约束</t>
  </si>
  <si>
    <t xml:space="preserve">  §4行政运行经费支出情况说明</t>
  </si>
  <si>
    <t xml:space="preserve">   据2023年部门决算汇总数据统计，2023年区级行政事业单位机关运行经费支出989万元。</t>
  </si>
  <si>
    <t xml:space="preserve">  §5政府采购情况说明</t>
  </si>
  <si>
    <t xml:space="preserve">  2023年我区政府采购决算金额总计25252.05万元，其中：货物类金额为2142.35万元，服务类金额为2431.92万元，工程类金额为20677.78万元。2023年区级政府采购限额标准：单项或批量采购货物、服务预算金额达到30万元（不含）以下的，工程预算金额60万元（不含）不需办理政府采购手续；公开招标限额标准：货物类和服务类 200 万元（含），工程类按照相关规定执行。</t>
  </si>
  <si>
    <t xml:space="preserve">  §6绩效预算开展工作说明</t>
  </si>
  <si>
    <t xml:space="preserve">    一、完善制度建设
    积极落实上级部门安排部署，借鉴其他县区经验，结合我区实际，持续推进全面预算绩效管理工作，拟定并完善了《芦台经济开发区关于开展重大新增政策和项目的事前绩效评估工作的通知》、《芦台经济开发区关于做好2023年度项目支出绩效自评工作的通知》、《芦台经济开发区关于开展2024年度部门预算绩效目标编报工作的通知》等一系列方案性文件，为预算绩效管理工作的开展提供了制度保障，方案支持和工作指南，力求实现管理工作中的每一个程序，每一个环节，每一个要素的科学化，规范化，合理化和高效化。
   二、持续推进工作
   2023年度，芦台经济开发区选取区直属32个预算单位对涉及的321个项目全部开展部门整体绩效自评及部门项目支出绩效自评。并且，在单位开展自我评价的基础上，选择了一些社会关注度较高、涉及面广、金额较大的项目开展重点项目绩效评价工作，例如政府购买校园保安、政府购买校车服务、农村学生营养餐、基本公共卫生服务、壁挂炉售后维修服务及中水回用等6个项目，并对完成情况较差、评价结果得分较低的项目进行了预算调减。根据预算绩效事中监控结果，对完成进度较慢的项目和实施单位进行了督办。绩效评价结果反馈预算科和相关支出管理科室，促进加强支出管理和下年度预算编审工作。</t>
  </si>
  <si>
    <t xml:space="preserve">  §7芦台开发区财政重点绩效评价项目绩效执行结果</t>
  </si>
  <si>
    <t xml:space="preserve">   2023年，区级财政对校车服务开展了重点项目绩效评价。
</t>
  </si>
  <si>
    <t>一、项目基本情况
（一）项目背景
    随着国家各项惠民工程的推进，我区积极响应国家政策，为切实解决在校学生上下学路途较远、交通及安全问题，我区自2019年9月开始以政府购买服务的方式为第二小学学生购买了标准专用校车服务，校车数量为6辆，以学生家庭合理负担和财政补贴的方式分摊资金。
    校车服务由芦台经济开发区教育局与天津昶通运业有限公司签订，自2019年9月1日起至2027年8月31日止。校车运行时间为四至六年级上午7:40到校，11:40放学。一至三年级8:00到校，11:20放学。下午四至六年级1:20到校，5:20放学。一至三年级1:40到校，5:00放学。
（二）绩效目标
    通过对政府购买校车服务进行财政补贴，完善政策支持，核定本项目绩效目标：解决第二小学在学学生上下学不便的情况，保障乘车学生的人身财产安全，确保校车运营安全，督促校车使用单位加强校车安全管理，规范运营行为，推动校车服务惠民工程的开展与落实。</t>
  </si>
  <si>
    <t>二、绩效评价工作情况
（一）绩效评价目的
项目绩效评价是围绕项目整体目标的实现和产出情况的综合评价，对一个项目开展绩效评价能够洞悉资源配置的有效情况以及实施过程中所遇到的实际问题和反馈，从而可以从更加宏观的层面把握项目资源配置的合理性和资金运用效益，对项目进行及时的调整和完善。
根据项目资金设定绩效目标，全面审查项目资金使用合规性、台账建立情况、2022年度政府购买校车服务专项资金的使用情况和取得的成效，综合分析评价专项资金的分配使用情况，及时发现问题、强化改进措施、注重总结经验，进一步加强和规范项目资金的使用管理，切实提高财政资金使用效益和项目绩效管理水平，聚焦民生发展，与以后年度预算编制和绩效目标形成关联机制，为优化财政支出结构提供决策参考和依据。
（二）绩效评价原则、评价指标体系、评价方法
1.绩效评价原则
财政支出绩效评价应当遵循以下基本原则：
（1）科学规范原则。绩效评价应当注重财政支出的效率性和有效性，严格执行规定的程序。
（2）公正公开原则。绩效评价应当客观、公正，标准统一、资料可靠，依法公开并接受监督。
（3）绩效相关原则。绩效评价应当针对具体支出及其产出绩效进行，评价结果应清晰反映支出和产出绩效之间的相互对应关系。
2.评价方法
本次绩效评价由财政局和教育局协调相关单位开展工作，通过分析购买校车服务项目相关材料、购买校车服务资金执行情况、财政资金绩效目标完成情况和实地调研，对财政资金政策的公平性、资金使用的规范性、资金分配的合理性、资金拨付的及时性、资金使用的有效性以及产出效果的有效性等进行综合分析，形成绩效评价报告。
评价方法坚持全面核查与综合分析相结合的方式，评价项目实施绩效。</t>
  </si>
  <si>
    <t>三、绩效评价指标分析情况
（一）专项资金政策情况
为进一步提升政府购买校车专项资金使用管理的规范性、有效性，进一步加强财政专项政府购买校车服务资金管理工作，切实提高财政资金使用效益。依据文件以下文件开展工作：
《GB29315-2012中小学、幼儿园安全技术防范系统要求》（国标）
《河北省学校安全条例》（河北省第十三届人民代表大会常务委员会公告第38号）
《中小学幼儿园安全管理条例》（中华人民共和国教育部令 第23号）
《河北省教育厅河北省公安厅关于进一步加强学校及周边治安防范工作的意见》（冀教安〔2019〕7号）
（二）专项资金安排情况
2022年度芦台经济开发区政府购买校车服务项目专项资金共计150万元，全部资金由区财政负担，资金到位率为100%，实际支出150万元，执行率100%。
（三）专项资金管理情况
2022年度政府购买校车服务专项资金由财政局按规定拨款至芦台经济开发区教育局，由教育局在接到专项资金后按相关规定严格使用资金，教育局已安排项目负责专人对项目进行执行与监督。
（四）专项资金绩效情况
截止至2022年12月31日，芦台经济开发区财政局共拨付2022年度政府购买校车服务专项资金157万元，实际支出150万元。资金全部用于校车服务项目执行过程中的执行费、保险及税金、工资和燃油等发生的成本费用，并严格按照月度考核表的结果拨付资金, 资金使用符合国家法制制度规定，不存在资金截留、挤占等现象。</t>
  </si>
  <si>
    <t xml:space="preserve">四、综合评价情况及评价结论
教育校车项目财政评价绩效评价得分表
一级指标 二级指标 三级指标 分值权重 得分
投入(25分） 项目立项 项目立项充分性 5分 5
 绩效目标 绩效目标合理性 5分 4
  绩效指标明确性 5分 4
 资金落实 资金到位率 10分 10
过程（25分) 业务管理 管理制度健全性 5分 4
  管理制度执行情况 5分 4
 财务管理 财务制度健全性 5分 4
  财务监管有效性 5分 4
  资金使用情况 5分 5
产出（30分） 数量指标 受益学生人数 3分 3
  校车数量 3分 3
 质量指标 校车质量标准达标率 6分 6
  校车安全标准达标率 6分 6
 时效指标 校车运行是否准时准点 6分 6
 成本指标 车辆成本控制 6分 6
效益（20分） 社会效益指标 学生出行便利得到提升 5分 3
  学生安全得到保障 5分 5
 满意度指标 学生及家长满意度 5分 4
 生态效益指标 减少私家车尾气排放 5分 4
总分 92 评价等次 优
根据财政绩效评价指标体系及评分标准，通过分析，对芦台经济开发区教育局2022年度购买校车服务专项资金绩效进行客观评价，最终评分结果：总分为92分，绩效评级为“优”。
本次绩效评价的评价指标体系，唐山市财政局《唐山市项目支出绩效评价管理办法》（唐财绩〔2020〕3号）、《唐山市项目支出绩效重点评价管理办法》（唐财绩〔2020〕5号）的基础上，根据项目的个性特征，制定了2020年度公交公司新能源补助专项资金项目的《绩效评价评分表》。采用定量和定性相结合的方法。评分结果为优、良、中、差四个等级。分值介于90（含90分）和100分之间为“优”，分值介于80（含80分）和90分之间为“良”，分值介于60（含60分）和80分之间为“中”，低于60分为“差”。
</t>
  </si>
  <si>
    <t xml:space="preserve">存在的问题及建议
存在的问题：
1.年初预算精准度不够，造成资金结余过多。
2.进一步完善制度流程，细化预算绩效管理规定，加强监督检查机制建设，自觉接受社会各界监督。
建议：
1.财政部门会同教育部门结合上年度结合实际情况作出合理化预算分配，提高财政资金使用效益。
2.建议教育局根据项目设立背景、项目执行计划科学合理设立项目绩效目标。通过本次绩效评价工作，评价工作组认为芦台经济开发区教育局需在绩效目标设置、项目定期追踪督导和专项资金管理方面进一步完善。
芦台经济开发区财政局将在一定范围内公开本次评价工作结果，增强主管单位、项目实施单位以及社会各界对绩效评价工作的认识，自主接受社会公众对专项项目实施的监督。
财政绩效评价结果作为财政部门每年安排部门预算资金的重要依据，与以后年度预算编制直接挂钩，加强项目资金使用效益，本次评价结果为优，建议继续保持。
</t>
  </si>
  <si>
    <t xml:space="preserve">   2023年，区级财政对安保服务项目开展了重点项目绩效评价。
一、项目基本情况
（一）项目背景
为进一步加强我区区属16所中小学及幼儿园校园防安全防范工作，切实保障广大在校师生人身安全及财产安全，维护学校正常的教学、生活秩序。根据省文件《关于进一步加强学校及周边治安防范工作的意见》（冀教安〔2019〕7号），芦台经济开发区管委会决定由政府实施购买保安服务项目并由芦台经济开发区教育局与唐山基石保安服务有限公司签订合同，合同有效期为三年，自2020年8月1日起至2023年7月31日止。双方根据合同约定的范围及相关责任履行合同。
（二）绩效目标
通过对芦台经济开发区教育局进行财政补贴，完善政策支持，核定本项目绩效目标：
  为全区公办中小学、幼儿园提供24名安保服务，极大的提升学校的安全防范水平，确保区属16个学校在校师生的人身、财产安全，维护学校周边良好的安全秩序和交通秩序。</t>
  </si>
  <si>
    <t>二、绩效评价工作情况
（一）绩效评价目的
项目绩效评价是围绕项目整体目标的实现和产出情况的综合评价，对一个项目开展绩效评价能够洞悉资源配置的有效情况以及实施过程中所遇到的实际问题和反馈，从而可以从更加宏观的层面把握项目资源配置的合理性和资金运用效益，对项目进行及时的调整和完善。
根据项目资金设定绩效目标，全面审查项目资金使用合规性、台账建立情况、2022年度政府购买保安服务专项资金的使用情况和取得的成效，综合分析评价专项资金的分配使用情况，及时发现问题、强化改进措施、注重总结经验，进一步加强和规范项目资金的使用管理，切实提高财政资金使用效益和项目绩效管理水平，聚焦民生发展，与以后年度预算编制和绩效目标形成关联机制，为优化财政支出结构提供决策参考和依据。
（二）绩效评价原则、评价指标体系、评价方法
1.绩效评价原则
财政支出绩效评价应当遵循以下基本原则：
（1）科学规范原则。绩效评价应当注重财政支出的效率性和有效性，严格执行规定的程序。
（2）公正公开原则。绩效评价应当客观、公正，标准统一、资料可靠，依法公开并接受监督。
（3）绩效相关原则。绩效评价应当针对具体支出及其产出绩效进行，评价结果应清晰反映支出和产出绩效之间的相互对应关系。
2.评价方法
本次绩效评价由财政局和教育局协调相关单位开展工作，通过分析政府购买保安服务项目相关材料、购买保安服务资金执行情况、财政资金绩效目标完成情况和实地调研，对财政资金政策的公平性、资金使用的规范性、资金分配的合理性、资金拨付的及时性、资金使用的有效性以及产出效果的有效性等进行综合分析，形成绩效评价报告。
评价方法坚持全面核查与综合分析相结合的方式，评价项目实施绩效。
3.评价标准及依据
《芦台经济开发区区级部门预算绩效管理办法》（芦财绩〔2019〕4号）
《芦台经济开发区区级部门（单位）预算绩效管理工作考核办法（试行）》（芦财绩〔2019〕5号）
《芦台经济开发区开发区区级项目支出绩效自评办法》（芦财绩〔2020〕2号）
《芦台经济开发区项目支出绩效评价管理办法》（芦财绩〔2020〕5号）文件
4．分析评价
财政局预算绩效科根据上述工作取得的资料和自评结果，结合实地考察情况，对项目实施情况、绩效分析与结论、主要经验与做法、存在的问题和建议等内容进行综合分析，出具财政评价报告。</t>
  </si>
  <si>
    <t>三、绩效评价指标分析情况
（一）专项资金政策情况
为进一步提升政府购买保安服务项目专项资金使用管理的规范性、有效性，进一步加强财政专项新能源公交补贴资金管理工作，切实提高财政资金使用效益。依据文件以下文件开展工作：
《GB29315-2012中小学、幼儿园安全技术防范系统要求》（国标）
《关于在全省中小学校幼儿园聘用专职保安人员及装备技防设施工作的通知》（冀教政体〔2010〕50号）
《河北省学校安全条例》（河北省第十三届人民代表大会常务委员会公告第38号）
《中小学幼儿园安全管理条例》（中华人民共和国教育部令 第23号）
《河北省教育厅河北省公安厅关于进一步加强学校及周边治安防范工作的意见》（冀教安〔2019〕7号）
（二）专项资金安排情况
2022年度芦台经济开发区政府购买保安服务项目专项资金共计77.76万元，全部由区级财政投入，资金支付到位率为100%。 
（三）专项资金管理情况
区级财政政府购买保安服务专项资金，由芦台经济开发区财政局按规定拨款至芦台经济开发区教育局，并由教育局与唐山市基石保安服务有限公司保安按约定的义务和责任履行合同。教育局在接到专项资金后已安排专人对项目进行管理和执行。
（四）专项资金绩效情况
截止2022年12月31日，芦台经济开发区财政局共拨付2022年度政府购买保安服务项目资金77.76万元，实际支出77.22万元，执行率99.31%，资金全部用于维护我区属16所中小学、幼儿园的安全保障工作所产生的成本费用，严格按照保安人员月考核制度拨付资金, 资金使用符合国家法制制度规定，不存在资金截留、挤占等现象。</t>
  </si>
  <si>
    <t>四、综合评价情况及评价结论
政府购买保安项目财政评价绩效评价得分表
一级指标 二级指标 三级指标 分值权重 得分
投入(25分） 项目立项 项目立项充分性 5分 5
 绩效目标 绩效目标合理性 5分 4
  绩效指标明确性 5分 4
 资金落实 资金到位率 10分 10
过程（25分) 业务管理 管理制度健全性 5分 4
  管理制度执行情况 5分 4
 财务管理 财务制度健全性 5分 4
  财务监管有效性 5分 4
  资金使用情况 5分 4
产出（30分） 数量指标 保安具体数量 6分 6
 质量指标 保安效果达标率 6分 6
  学生安全达标率 6分 6
 时效指标 保安在岗时间达标率 6分 6
 成本指标 人均成本控制 6分 6
效益（20分） 社会效益指标 项目是否能切实提高学校安全 7分 6
 可持续影响指标 学校安全持续得改善 7分 7
 满意度 服务对象满意度 6分 6
总分 92 评价等次 优
根据财政绩效评价指标体系及评分标准，通过分析，对芦台经济开发区教育局2022年政府购买保安服务项目专项资金绩效进行客观评价，最终评分结果：总分为92分，绩效评级为“优”。
本次绩效评价的评价指标体系，唐山市财政局《唐山市项目支出绩效评价管理办法》（唐财绩〔2020〕3号）、《唐山市项目支出绩效重点评价管理办法》（唐财绩〔2020〕5号）的基础上，根据项目的个性特征，制定了2020年度保安服务补助专项资金项目的《绩效评价评分表》。采用定量和定性相结合的方法。评分结果为优、良、中、差四个等级。分值介于90（含90分）和100分之间为“优”，分值介于80（含80分）和90分之间为“良”，分值介于60（含60分）和80分之间为“中”，低于60分为“差”。</t>
  </si>
  <si>
    <t>五、存在的问题及建议
（一）存在的问题
存在的问题：
1.教育局专项资金管理制度、资金监管制度及专项资金使用制度，项目定期跟踪制度及检查工作不到位。
2.专项项目资金绩效目标设立的不够科学完善。
3.根据此次绩效评价工作调查发现，保安人员年龄结构偏大，专业技能水平不够过硬。
建议：
1.教育局需加强相关管理制度的监督工作。
2.建议教育局根据项目设立背景、项目执行计划科学合理设立项目绩效目标。
3. 建立完善区级层面的校园周边治安综合治理的长效机制，做到定期研判校园周边存在的风险和问题，研究解决 措施和方法，定期开展执法检查整治，定期指导保安服务工作，着力提高安保服务水平和能力。</t>
  </si>
  <si>
    <t>六、绩效评价结果应用
通过本次绩效评价工作，评价工作组认为芦台经济开发区教育局需在绩效目标设置、项目定期追踪督导、专项资金管理方面进一步完善并加强对保安服务的指导。
芦台经济开发区财政局将在一定范围内公开本次评价工作结果，增强主管单位、项目实施单位以及社会各界对绩效评价工作的认识，自主接受社会公众对专项项目实施的监督。
财政绩效评价结果作为财政部门每年安排部门预算资金的重要依据，与以后年度预算编制直接挂钩，加强项目资金使用效益，本次评价结果为优，建议继续保持。</t>
  </si>
  <si>
    <t xml:space="preserve">  §8未公开其他说明事项</t>
  </si>
  <si>
    <r>
      <rPr>
        <b/>
        <sz val="16"/>
        <color rgb="FF000000"/>
        <rFont val="宋体"/>
        <charset val="134"/>
      </rPr>
      <t xml:space="preserve">  </t>
    </r>
    <r>
      <rPr>
        <sz val="16"/>
        <color rgb="FF000000"/>
        <rFont val="宋体"/>
        <charset val="134"/>
      </rPr>
      <t>无</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</si>
</sst>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 numFmtId="178" formatCode="0.0_ "/>
    <numFmt numFmtId="179" formatCode="0.0_);[Red]\(0.0\)"/>
    <numFmt numFmtId="180" formatCode="0.0%"/>
    <numFmt numFmtId="181" formatCode="#,##0.0_ "/>
    <numFmt numFmtId="182" formatCode="_ * #,##0_ ;_ * \-#,##0_ ;_ * &quot;-&quot;??_ ;_ @_ "/>
    <numFmt numFmtId="183" formatCode="#,##0.0"/>
    <numFmt numFmtId="184" formatCode="0.0"/>
  </numFmts>
  <fonts count="75">
    <font>
      <sz val="11"/>
      <color theme="1"/>
      <name val="宋体"/>
      <charset val="134"/>
      <scheme val="minor"/>
    </font>
    <font>
      <b/>
      <sz val="16"/>
      <color rgb="FF000000"/>
      <name val="宋体"/>
      <charset val="134"/>
    </font>
    <font>
      <sz val="16"/>
      <color rgb="FF000000"/>
      <name val="仿宋"/>
      <charset val="134"/>
    </font>
    <font>
      <b/>
      <sz val="22"/>
      <color theme="1"/>
      <name val="宋体"/>
      <charset val="134"/>
      <scheme val="major"/>
    </font>
    <font>
      <b/>
      <sz val="11"/>
      <color theme="1"/>
      <name val="宋体"/>
      <charset val="134"/>
      <scheme val="minor"/>
    </font>
    <font>
      <b/>
      <sz val="18"/>
      <color theme="1"/>
      <name val="方正小标宋_GBK"/>
      <charset val="134"/>
    </font>
    <font>
      <sz val="12"/>
      <color theme="1"/>
      <name val="宋体"/>
      <charset val="134"/>
      <scheme val="minor"/>
    </font>
    <font>
      <b/>
      <sz val="11"/>
      <color theme="1"/>
      <name val="黑体"/>
      <charset val="134"/>
    </font>
    <font>
      <sz val="11"/>
      <color theme="1"/>
      <name val="黑体"/>
      <charset val="134"/>
    </font>
    <font>
      <sz val="11"/>
      <name val="宋体"/>
      <charset val="134"/>
      <scheme val="minor"/>
    </font>
    <font>
      <sz val="11"/>
      <color rgb="FFFF0000"/>
      <name val="宋体"/>
      <charset val="134"/>
      <scheme val="minor"/>
    </font>
    <font>
      <b/>
      <sz val="18"/>
      <name val="方正小标宋_GBK"/>
      <charset val="134"/>
    </font>
    <font>
      <b/>
      <sz val="12"/>
      <name val="仿宋_GB2312"/>
      <charset val="134"/>
    </font>
    <font>
      <sz val="12"/>
      <name val="仿宋_GB2312"/>
      <charset val="134"/>
    </font>
    <font>
      <sz val="11"/>
      <name val="仿宋_GB2312"/>
      <charset val="134"/>
    </font>
    <font>
      <sz val="12"/>
      <name val="黑体"/>
      <charset val="134"/>
    </font>
    <font>
      <sz val="11"/>
      <name val="方正仿宋_GBK"/>
      <charset val="134"/>
    </font>
    <font>
      <sz val="11"/>
      <color indexed="8"/>
      <name val="Times New Roman"/>
      <charset val="134"/>
    </font>
    <font>
      <b/>
      <sz val="11"/>
      <name val="方正仿宋_GBK"/>
      <charset val="134"/>
    </font>
    <font>
      <b/>
      <sz val="11"/>
      <name val="Times New Roman"/>
      <charset val="134"/>
    </font>
    <font>
      <sz val="11"/>
      <name val="Times New Roman"/>
      <charset val="134"/>
    </font>
    <font>
      <b/>
      <sz val="18"/>
      <color rgb="FF000000"/>
      <name val="方正小标宋_GBK"/>
      <charset val="134"/>
    </font>
    <font>
      <b/>
      <sz val="17"/>
      <color rgb="FF000000"/>
      <name val="FZXBSK--GBK1-0"/>
      <charset val="134"/>
    </font>
    <font>
      <sz val="12"/>
      <color rgb="FF000000"/>
      <name val="SimSun"/>
      <charset val="134"/>
    </font>
    <font>
      <b/>
      <sz val="14"/>
      <color theme="1"/>
      <name val="方正小标宋_GBK"/>
      <charset val="134"/>
    </font>
    <font>
      <b/>
      <sz val="16"/>
      <color theme="1"/>
      <name val="方正小标宋_GBK"/>
      <charset val="134"/>
    </font>
    <font>
      <b/>
      <sz val="13"/>
      <color theme="1"/>
      <name val="黑体"/>
      <charset val="134"/>
    </font>
    <font>
      <sz val="13"/>
      <color theme="1"/>
      <name val="宋体"/>
      <charset val="134"/>
      <scheme val="minor"/>
    </font>
    <font>
      <b/>
      <sz val="13"/>
      <color theme="1"/>
      <name val="宋体"/>
      <charset val="134"/>
      <scheme val="minor"/>
    </font>
    <font>
      <sz val="10"/>
      <name val="宋体"/>
      <charset val="134"/>
    </font>
    <font>
      <b/>
      <sz val="10"/>
      <name val="宋体"/>
      <charset val="134"/>
    </font>
    <font>
      <b/>
      <sz val="10"/>
      <color theme="1"/>
      <name val="宋体"/>
      <charset val="134"/>
      <scheme val="minor"/>
    </font>
    <font>
      <sz val="11"/>
      <color theme="1"/>
      <name val="宋体"/>
      <charset val="134"/>
    </font>
    <font>
      <b/>
      <sz val="11"/>
      <color theme="1"/>
      <name val="宋体"/>
      <charset val="134"/>
      <scheme val="major"/>
    </font>
    <font>
      <b/>
      <sz val="10"/>
      <color theme="1"/>
      <name val="黑体"/>
      <charset val="134"/>
    </font>
    <font>
      <b/>
      <sz val="10"/>
      <name val="宋体"/>
      <charset val="134"/>
      <scheme val="minor"/>
    </font>
    <font>
      <sz val="11"/>
      <name val="宋体"/>
      <charset val="134"/>
    </font>
    <font>
      <sz val="10"/>
      <color theme="1"/>
      <name val="宋体"/>
      <charset val="134"/>
      <scheme val="minor"/>
    </font>
    <font>
      <b/>
      <sz val="11"/>
      <name val="宋体"/>
      <charset val="134"/>
    </font>
    <font>
      <b/>
      <sz val="19"/>
      <color theme="1"/>
      <name val="方正小标宋_GBK"/>
      <charset val="134"/>
    </font>
    <font>
      <b/>
      <sz val="24"/>
      <color theme="1"/>
      <name val="宋体"/>
      <charset val="134"/>
      <scheme val="minor"/>
    </font>
    <font>
      <sz val="7.5"/>
      <color theme="1"/>
      <name val="方正小标宋_GBK"/>
      <charset val="134"/>
    </font>
    <font>
      <b/>
      <sz val="16"/>
      <color theme="1"/>
      <name val="楷体"/>
      <charset val="134"/>
    </font>
    <font>
      <sz val="13"/>
      <color theme="1"/>
      <name val="楷体"/>
      <charset val="134"/>
    </font>
    <font>
      <sz val="12"/>
      <color theme="1"/>
      <name val="楷体"/>
      <charset val="134"/>
    </font>
    <font>
      <sz val="14"/>
      <color theme="1"/>
      <name val="楷体"/>
      <charset val="134"/>
    </font>
    <font>
      <sz val="24"/>
      <color theme="1"/>
      <name val="方正小标宋_GBK"/>
      <charset val="134"/>
    </font>
    <font>
      <sz val="14"/>
      <color theme="1"/>
      <name val="楷体_GB2312"/>
      <charset val="134"/>
    </font>
    <font>
      <sz val="32"/>
      <color rgb="FF014693"/>
      <name val="方正小标宋简体"/>
      <charset val="134"/>
    </font>
    <font>
      <sz val="21"/>
      <color rgb="FF000000"/>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4"/>
      <color theme="1"/>
      <name val="宋体"/>
      <charset val="134"/>
    </font>
    <font>
      <sz val="16"/>
      <color rgb="FF000000"/>
      <name val="宋体"/>
      <charset val="134"/>
    </font>
    <font>
      <b/>
      <sz val="12"/>
      <color rgb="FF000000"/>
      <name val="黑体"/>
      <charset val="134"/>
    </font>
    <font>
      <sz val="11"/>
      <color rgb="FF00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style="thin">
        <color auto="1"/>
      </right>
      <top style="thin">
        <color auto="1"/>
      </top>
      <bottom style="thin">
        <color auto="1"/>
      </bottom>
      <diagonal/>
    </border>
    <border diagonalDown="1">
      <left style="thin">
        <color auto="1"/>
      </left>
      <right style="thin">
        <color auto="1"/>
      </right>
      <top/>
      <bottom style="medium">
        <color auto="1"/>
      </bottom>
      <diagonal style="thin">
        <color auto="1"/>
      </diagonal>
    </border>
    <border diagonalDown="1">
      <left style="thin">
        <color auto="1"/>
      </left>
      <right style="thin">
        <color auto="1"/>
      </right>
      <top style="medium">
        <color auto="1"/>
      </top>
      <bottom style="medium">
        <color auto="1"/>
      </bottom>
      <diagonal style="thin">
        <color auto="1"/>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diagonalDown="1">
      <left style="medium">
        <color auto="1"/>
      </left>
      <right style="medium">
        <color auto="1"/>
      </right>
      <top style="medium">
        <color auto="1"/>
      </top>
      <bottom style="medium">
        <color auto="1"/>
      </bottom>
      <diagonal style="medium">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2" borderId="30"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31" applyNumberFormat="0" applyFill="0" applyAlignment="0" applyProtection="0">
      <alignment vertical="center"/>
    </xf>
    <xf numFmtId="0" fontId="56" fillId="0" borderId="31" applyNumberFormat="0" applyFill="0" applyAlignment="0" applyProtection="0">
      <alignment vertical="center"/>
    </xf>
    <xf numFmtId="0" fontId="57" fillId="0" borderId="32" applyNumberFormat="0" applyFill="0" applyAlignment="0" applyProtection="0">
      <alignment vertical="center"/>
    </xf>
    <xf numFmtId="0" fontId="57" fillId="0" borderId="0" applyNumberFormat="0" applyFill="0" applyBorder="0" applyAlignment="0" applyProtection="0">
      <alignment vertical="center"/>
    </xf>
    <xf numFmtId="0" fontId="58" fillId="3" borderId="33" applyNumberFormat="0" applyAlignment="0" applyProtection="0">
      <alignment vertical="center"/>
    </xf>
    <xf numFmtId="0" fontId="59" fillId="4" borderId="34" applyNumberFormat="0" applyAlignment="0" applyProtection="0">
      <alignment vertical="center"/>
    </xf>
    <xf numFmtId="0" fontId="60" fillId="4" borderId="33" applyNumberFormat="0" applyAlignment="0" applyProtection="0">
      <alignment vertical="center"/>
    </xf>
    <xf numFmtId="0" fontId="61" fillId="5" borderId="35" applyNumberFormat="0" applyAlignment="0" applyProtection="0">
      <alignment vertical="center"/>
    </xf>
    <xf numFmtId="0" fontId="62" fillId="0" borderId="36" applyNumberFormat="0" applyFill="0" applyAlignment="0" applyProtection="0">
      <alignment vertical="center"/>
    </xf>
    <xf numFmtId="0" fontId="63" fillId="0" borderId="37" applyNumberFormat="0" applyFill="0" applyAlignment="0" applyProtection="0">
      <alignment vertical="center"/>
    </xf>
    <xf numFmtId="0" fontId="64" fillId="6" borderId="0" applyNumberFormat="0" applyBorder="0" applyAlignment="0" applyProtection="0">
      <alignment vertical="center"/>
    </xf>
    <xf numFmtId="0" fontId="65" fillId="7" borderId="0" applyNumberFormat="0" applyBorder="0" applyAlignment="0" applyProtection="0">
      <alignment vertical="center"/>
    </xf>
    <xf numFmtId="0" fontId="66" fillId="8" borderId="0" applyNumberFormat="0" applyBorder="0" applyAlignment="0" applyProtection="0">
      <alignment vertical="center"/>
    </xf>
    <xf numFmtId="0" fontId="67" fillId="9" borderId="0" applyNumberFormat="0" applyBorder="0" applyAlignment="0" applyProtection="0">
      <alignment vertical="center"/>
    </xf>
    <xf numFmtId="0" fontId="68" fillId="10" borderId="0" applyNumberFormat="0" applyBorder="0" applyAlignment="0" applyProtection="0">
      <alignment vertical="center"/>
    </xf>
    <xf numFmtId="0" fontId="68"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7" fillId="32" borderId="0" applyNumberFormat="0" applyBorder="0" applyAlignment="0" applyProtection="0">
      <alignment vertical="center"/>
    </xf>
    <xf numFmtId="0" fontId="69" fillId="0" borderId="0">
      <protection locked="0"/>
    </xf>
    <xf numFmtId="0" fontId="70" fillId="0" borderId="0"/>
    <xf numFmtId="0" fontId="70" fillId="0" borderId="0"/>
    <xf numFmtId="0" fontId="70" fillId="0" borderId="0">
      <alignment vertical="center"/>
    </xf>
  </cellStyleXfs>
  <cellXfs count="273">
    <xf numFmtId="0" fontId="0" fillId="0" borderId="0" xfId="0">
      <alignmen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Fill="1">
      <alignment vertical="center"/>
    </xf>
    <xf numFmtId="0" fontId="0" fillId="0" borderId="0" xfId="0" applyFill="1">
      <alignment vertical="center"/>
    </xf>
    <xf numFmtId="0" fontId="5" fillId="0" borderId="0" xfId="0" applyFont="1" applyFill="1" applyAlignment="1">
      <alignment horizontal="center" vertical="center"/>
    </xf>
    <xf numFmtId="0" fontId="6" fillId="0" borderId="0" xfId="0" applyFont="1" applyFill="1" applyAlignment="1">
      <alignment horizontal="righ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1" xfId="0" applyFont="1" applyFill="1" applyBorder="1" applyAlignment="1">
      <alignment horizontal="left" vertical="center" indent="2"/>
    </xf>
    <xf numFmtId="176" fontId="4" fillId="0" borderId="2" xfId="0" applyNumberFormat="1" applyFont="1" applyFill="1" applyBorder="1" applyAlignment="1">
      <alignment vertical="center"/>
    </xf>
    <xf numFmtId="0" fontId="0" fillId="0" borderId="3" xfId="0" applyFont="1" applyFill="1" applyBorder="1" applyAlignment="1">
      <alignment horizontal="left" vertical="center" indent="4"/>
    </xf>
    <xf numFmtId="176" fontId="0" fillId="0" borderId="4" xfId="0" applyNumberFormat="1" applyFont="1" applyFill="1" applyBorder="1" applyAlignment="1">
      <alignment vertical="center"/>
    </xf>
    <xf numFmtId="0" fontId="0" fillId="0" borderId="5" xfId="0" applyFont="1" applyFill="1" applyBorder="1" applyAlignment="1">
      <alignment horizontal="left" vertical="center" indent="4"/>
    </xf>
    <xf numFmtId="176" fontId="0" fillId="0" borderId="6" xfId="0" applyNumberFormat="1" applyFont="1" applyFill="1" applyBorder="1" applyAlignment="1">
      <alignment vertical="center"/>
    </xf>
    <xf numFmtId="176" fontId="4" fillId="0" borderId="2" xfId="0" applyNumberFormat="1" applyFont="1" applyFill="1" applyBorder="1" applyAlignment="1">
      <alignment horizontal="right" vertical="center"/>
    </xf>
    <xf numFmtId="0" fontId="4" fillId="0" borderId="3" xfId="0" applyFont="1" applyFill="1" applyBorder="1" applyAlignment="1">
      <alignment horizontal="left" vertical="center" indent="2"/>
    </xf>
    <xf numFmtId="0" fontId="4" fillId="0" borderId="0" xfId="0" applyFont="1">
      <alignment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7" xfId="0" applyFont="1" applyBorder="1" applyAlignment="1">
      <alignment horizontal="center" vertical="center" wrapText="1"/>
    </xf>
    <xf numFmtId="0" fontId="10" fillId="0" borderId="8" xfId="0" applyFont="1" applyBorder="1" applyAlignment="1">
      <alignment horizontal="left" vertical="center" wrapText="1"/>
    </xf>
    <xf numFmtId="0" fontId="10" fillId="0" borderId="8" xfId="0" applyFont="1" applyBorder="1" applyAlignment="1">
      <alignment horizontal="center" vertical="center" wrapText="1"/>
    </xf>
    <xf numFmtId="0" fontId="10" fillId="0" borderId="8" xfId="0" applyFont="1" applyBorder="1" applyAlignment="1">
      <alignment horizontal="center" vertical="center" shrinkToFit="1"/>
    </xf>
    <xf numFmtId="49" fontId="10" fillId="0" borderId="9" xfId="0" applyNumberFormat="1" applyFont="1" applyBorder="1" applyAlignment="1">
      <alignment horizontal="center" vertical="center" wrapText="1"/>
    </xf>
    <xf numFmtId="0" fontId="0" fillId="0" borderId="0" xfId="0" applyFont="1">
      <alignment vertical="center"/>
    </xf>
    <xf numFmtId="0" fontId="11" fillId="0" borderId="0" xfId="50" applyFont="1" applyFill="1" applyBorder="1" applyAlignment="1">
      <alignment horizontal="center" vertical="center"/>
    </xf>
    <xf numFmtId="177" fontId="12" fillId="0" borderId="0" xfId="50" applyNumberFormat="1" applyFont="1" applyFill="1" applyBorder="1" applyAlignment="1">
      <alignment horizontal="center"/>
    </xf>
    <xf numFmtId="177" fontId="13" fillId="0" borderId="0" xfId="50" applyNumberFormat="1" applyFont="1" applyFill="1" applyBorder="1" applyAlignment="1">
      <alignment horizontal="left" vertical="center"/>
    </xf>
    <xf numFmtId="178" fontId="13" fillId="0" borderId="0" xfId="50" applyNumberFormat="1" applyFont="1" applyFill="1" applyBorder="1" applyAlignment="1">
      <alignment horizontal="left" vertical="center"/>
    </xf>
    <xf numFmtId="178" fontId="14" fillId="0" borderId="0" xfId="50" applyNumberFormat="1" applyFont="1" applyFill="1" applyBorder="1" applyAlignment="1">
      <alignment horizontal="left" vertical="center"/>
    </xf>
    <xf numFmtId="3" fontId="15" fillId="0" borderId="7" xfId="50" applyNumberFormat="1" applyFont="1" applyFill="1" applyBorder="1" applyAlignment="1">
      <alignment horizontal="center" vertical="center" wrapText="1"/>
    </xf>
    <xf numFmtId="179" fontId="15" fillId="0" borderId="8" xfId="50" applyNumberFormat="1" applyFont="1" applyFill="1" applyBorder="1" applyAlignment="1">
      <alignment horizontal="center" vertical="center" wrapText="1"/>
    </xf>
    <xf numFmtId="3" fontId="15" fillId="0" borderId="8" xfId="50" applyNumberFormat="1" applyFont="1" applyFill="1" applyBorder="1" applyAlignment="1">
      <alignment horizontal="center" vertical="center"/>
    </xf>
    <xf numFmtId="177" fontId="15" fillId="0" borderId="9" xfId="50" applyNumberFormat="1" applyFont="1" applyFill="1" applyBorder="1" applyAlignment="1">
      <alignment horizontal="center" vertical="center" wrapText="1"/>
    </xf>
    <xf numFmtId="177" fontId="16" fillId="0" borderId="3" xfId="50" applyNumberFormat="1" applyFont="1" applyFill="1" applyBorder="1" applyAlignment="1">
      <alignment horizontal="left" vertical="center" wrapText="1"/>
    </xf>
    <xf numFmtId="177" fontId="17" fillId="0" borderId="4" xfId="50" applyNumberFormat="1" applyFont="1" applyFill="1" applyBorder="1" applyAlignment="1">
      <alignment horizontal="right" vertical="center"/>
    </xf>
    <xf numFmtId="178" fontId="17" fillId="0" borderId="10" xfId="50" applyNumberFormat="1" applyFont="1" applyFill="1" applyBorder="1" applyAlignment="1">
      <alignment horizontal="right" vertical="center"/>
    </xf>
    <xf numFmtId="178" fontId="17" fillId="0" borderId="4" xfId="50" applyNumberFormat="1" applyFont="1" applyFill="1" applyBorder="1" applyAlignment="1">
      <alignment horizontal="right" vertical="center"/>
    </xf>
    <xf numFmtId="10" fontId="17" fillId="0" borderId="10" xfId="50" applyNumberFormat="1" applyFont="1" applyFill="1" applyBorder="1" applyAlignment="1">
      <alignment horizontal="right" vertical="center"/>
    </xf>
    <xf numFmtId="180" fontId="17" fillId="0" borderId="4" xfId="50" applyNumberFormat="1" applyFont="1" applyFill="1" applyBorder="1" applyAlignment="1">
      <alignment horizontal="right" vertical="center"/>
    </xf>
    <xf numFmtId="177" fontId="17" fillId="0" borderId="4" xfId="50" applyNumberFormat="1" applyFont="1" applyBorder="1" applyAlignment="1">
      <alignment horizontal="right" vertical="center"/>
    </xf>
    <xf numFmtId="10" fontId="17" fillId="0" borderId="11" xfId="50" applyNumberFormat="1" applyFont="1" applyFill="1" applyBorder="1" applyAlignment="1">
      <alignment horizontal="right" vertical="center"/>
    </xf>
    <xf numFmtId="0" fontId="18" fillId="0" borderId="12" xfId="50" applyNumberFormat="1" applyFont="1" applyFill="1" applyBorder="1" applyAlignment="1" applyProtection="1">
      <alignment horizontal="center" vertical="center"/>
    </xf>
    <xf numFmtId="177" fontId="19" fillId="0" borderId="13" xfId="50" applyNumberFormat="1" applyFont="1" applyFill="1" applyBorder="1" applyAlignment="1" applyProtection="1">
      <alignment horizontal="right" vertical="center"/>
    </xf>
    <xf numFmtId="180" fontId="17" fillId="0" borderId="2" xfId="50" applyNumberFormat="1" applyFont="1" applyFill="1" applyBorder="1" applyAlignment="1">
      <alignment horizontal="right" vertical="center"/>
    </xf>
    <xf numFmtId="0" fontId="16" fillId="0" borderId="3" xfId="50" applyNumberFormat="1" applyFont="1" applyFill="1" applyBorder="1" applyAlignment="1" applyProtection="1">
      <alignment horizontal="center" vertical="center"/>
    </xf>
    <xf numFmtId="177" fontId="20" fillId="0" borderId="8" xfId="50" applyNumberFormat="1" applyFont="1" applyFill="1" applyBorder="1" applyAlignment="1" applyProtection="1">
      <alignment horizontal="right" vertical="center"/>
    </xf>
    <xf numFmtId="180" fontId="17" fillId="0" borderId="9" xfId="50" applyNumberFormat="1" applyFont="1" applyFill="1" applyBorder="1" applyAlignment="1">
      <alignment horizontal="righ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right" vertical="center"/>
    </xf>
    <xf numFmtId="0" fontId="7" fillId="0" borderId="14"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0" fontId="4" fillId="0" borderId="14" xfId="0" applyFont="1" applyFill="1" applyBorder="1" applyAlignment="1">
      <alignment vertical="center" shrinkToFit="1"/>
    </xf>
    <xf numFmtId="181" fontId="4" fillId="0" borderId="2" xfId="0" applyNumberFormat="1" applyFont="1" applyFill="1" applyBorder="1" applyAlignment="1">
      <alignment vertical="center"/>
    </xf>
    <xf numFmtId="0" fontId="0" fillId="0" borderId="3" xfId="0" applyFont="1" applyFill="1" applyBorder="1" applyAlignment="1">
      <alignment horizontal="left" vertical="center" wrapText="1" indent="2"/>
    </xf>
    <xf numFmtId="0" fontId="0" fillId="0" borderId="10" xfId="0" applyFont="1" applyFill="1" applyBorder="1" applyAlignment="1">
      <alignment horizontal="left" vertical="center" indent="2" shrinkToFit="1"/>
    </xf>
    <xf numFmtId="181" fontId="0" fillId="0" borderId="4" xfId="0" applyNumberFormat="1" applyFont="1" applyFill="1" applyBorder="1" applyAlignment="1">
      <alignment vertical="center"/>
    </xf>
    <xf numFmtId="0" fontId="4" fillId="0" borderId="1" xfId="0" applyFont="1" applyFill="1" applyBorder="1" applyAlignment="1">
      <alignment horizontal="left" vertical="center" indent="1"/>
    </xf>
    <xf numFmtId="0" fontId="4" fillId="0" borderId="14" xfId="0" applyFont="1" applyFill="1" applyBorder="1">
      <alignment vertical="center"/>
    </xf>
    <xf numFmtId="0" fontId="0" fillId="0" borderId="3" xfId="0" applyFont="1" applyFill="1" applyBorder="1" applyAlignment="1">
      <alignment horizontal="left" vertical="center" indent="2"/>
    </xf>
    <xf numFmtId="0" fontId="0" fillId="0" borderId="10" xfId="0" applyFont="1" applyFill="1" applyBorder="1" applyAlignment="1">
      <alignment horizontal="left" vertical="center" indent="2"/>
    </xf>
    <xf numFmtId="0" fontId="0" fillId="0" borderId="3" xfId="0" applyFont="1" applyFill="1" applyBorder="1" applyAlignment="1">
      <alignment horizontal="left" vertical="center" indent="1"/>
    </xf>
    <xf numFmtId="0" fontId="0" fillId="0" borderId="10" xfId="0" applyFont="1" applyFill="1" applyBorder="1">
      <alignment vertical="center"/>
    </xf>
    <xf numFmtId="176" fontId="4" fillId="0" borderId="4" xfId="0" applyNumberFormat="1" applyFont="1" applyFill="1" applyBorder="1" applyAlignment="1">
      <alignment vertical="center"/>
    </xf>
    <xf numFmtId="181" fontId="4" fillId="0" borderId="4" xfId="0" applyNumberFormat="1" applyFont="1" applyFill="1" applyBorder="1" applyAlignment="1">
      <alignment vertical="center"/>
    </xf>
    <xf numFmtId="0" fontId="0" fillId="0" borderId="11" xfId="0" applyFont="1" applyFill="1" applyBorder="1" applyAlignment="1">
      <alignment horizontal="left" vertical="center" indent="2"/>
    </xf>
    <xf numFmtId="0" fontId="4" fillId="0" borderId="7" xfId="0" applyFont="1" applyFill="1" applyBorder="1" applyAlignment="1">
      <alignment horizontal="center" vertical="center"/>
    </xf>
    <xf numFmtId="176" fontId="4" fillId="0" borderId="9" xfId="0" applyNumberFormat="1" applyFont="1" applyFill="1" applyBorder="1" applyAlignment="1">
      <alignment vertical="center"/>
    </xf>
    <xf numFmtId="181" fontId="4" fillId="0" borderId="9" xfId="0" applyNumberFormat="1" applyFont="1" applyFill="1" applyBorder="1" applyAlignment="1">
      <alignment vertical="center"/>
    </xf>
    <xf numFmtId="0" fontId="0" fillId="0" borderId="5" xfId="0" applyFont="1" applyFill="1" applyBorder="1" applyAlignment="1">
      <alignment horizontal="left" vertical="center" wrapText="1" indent="2"/>
    </xf>
    <xf numFmtId="0" fontId="0" fillId="0" borderId="11" xfId="0" applyFont="1" applyFill="1" applyBorder="1" applyAlignment="1">
      <alignment horizontal="left" vertical="center" indent="2" shrinkToFit="1"/>
    </xf>
    <xf numFmtId="181" fontId="0" fillId="0" borderId="6" xfId="0" applyNumberFormat="1" applyFont="1" applyFill="1" applyBorder="1" applyAlignment="1">
      <alignment vertical="center"/>
    </xf>
    <xf numFmtId="0" fontId="4" fillId="0" borderId="3" xfId="0" applyFont="1" applyFill="1" applyBorder="1" applyAlignment="1">
      <alignment horizontal="left" vertical="center" wrapText="1" indent="1"/>
    </xf>
    <xf numFmtId="0" fontId="4" fillId="0" borderId="10" xfId="0" applyFont="1" applyFill="1" applyBorder="1" applyAlignment="1">
      <alignment vertical="center" shrinkToFit="1"/>
    </xf>
    <xf numFmtId="0" fontId="0" fillId="0" borderId="0" xfId="0" applyFont="1" applyFill="1" applyBorder="1" applyAlignment="1">
      <alignment horizontal="left" vertical="center" indent="2" shrinkToFit="1"/>
    </xf>
    <xf numFmtId="0" fontId="0" fillId="0" borderId="10" xfId="0" applyFont="1" applyFill="1" applyBorder="1" applyAlignment="1">
      <alignment vertical="center" shrinkToFit="1"/>
    </xf>
    <xf numFmtId="0" fontId="0" fillId="0" borderId="11" xfId="0" applyFont="1" applyFill="1" applyBorder="1" applyAlignment="1">
      <alignment horizontal="left" vertical="center" shrinkToFit="1"/>
    </xf>
    <xf numFmtId="0" fontId="4" fillId="0" borderId="5" xfId="0" applyFont="1" applyFill="1" applyBorder="1" applyAlignment="1">
      <alignment horizontal="center" vertical="center" wrapText="1"/>
    </xf>
    <xf numFmtId="176" fontId="4" fillId="0" borderId="6" xfId="0" applyNumberFormat="1" applyFont="1" applyFill="1" applyBorder="1" applyAlignment="1">
      <alignment vertical="center"/>
    </xf>
    <xf numFmtId="0" fontId="0" fillId="0" borderId="0" xfId="0" applyFill="1" applyAlignment="1">
      <alignment horizontal="left" vertical="center"/>
    </xf>
    <xf numFmtId="0" fontId="24" fillId="0" borderId="0" xfId="0" applyFont="1" applyFill="1" applyAlignment="1">
      <alignment horizontal="center" vertical="center"/>
    </xf>
    <xf numFmtId="0" fontId="4" fillId="0" borderId="0" xfId="0" applyFont="1" applyFill="1" applyAlignment="1">
      <alignment horizontal="left" vertical="center"/>
    </xf>
    <xf numFmtId="0" fontId="7" fillId="0" borderId="12" xfId="0" applyNumberFormat="1" applyFont="1" applyFill="1" applyBorder="1" applyAlignment="1" applyProtection="1">
      <alignment horizontal="center" vertical="center"/>
    </xf>
    <xf numFmtId="0" fontId="7" fillId="0" borderId="15"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xf>
    <xf numFmtId="0" fontId="7" fillId="0" borderId="17" xfId="0" applyNumberFormat="1" applyFont="1" applyFill="1" applyBorder="1" applyAlignment="1" applyProtection="1">
      <alignment horizontal="center" vertical="center" wrapText="1"/>
    </xf>
    <xf numFmtId="0" fontId="7" fillId="0" borderId="18" xfId="0" applyNumberFormat="1" applyFont="1" applyFill="1" applyBorder="1" applyAlignment="1" applyProtection="1">
      <alignment horizontal="center" vertical="center"/>
    </xf>
    <xf numFmtId="3" fontId="0" fillId="0" borderId="19" xfId="0" applyNumberFormat="1" applyFont="1" applyFill="1" applyBorder="1" applyAlignment="1" applyProtection="1">
      <alignment horizontal="center" vertical="center"/>
    </xf>
    <xf numFmtId="0" fontId="0" fillId="0" borderId="0" xfId="0" applyFont="1" applyFill="1" applyAlignment="1">
      <alignment horizontal="left" vertical="center" wrapText="1"/>
    </xf>
    <xf numFmtId="0" fontId="25" fillId="0" borderId="0" xfId="0" applyFont="1" applyFill="1" applyAlignment="1">
      <alignment horizontal="center" vertical="center"/>
    </xf>
    <xf numFmtId="0" fontId="0" fillId="0" borderId="0" xfId="0" applyFont="1" applyFill="1" applyAlignment="1">
      <alignment horizontal="right" vertical="center"/>
    </xf>
    <xf numFmtId="0" fontId="26" fillId="0" borderId="7" xfId="0" applyNumberFormat="1" applyFont="1" applyFill="1" applyBorder="1" applyAlignment="1" applyProtection="1">
      <alignment horizontal="center" vertical="center"/>
    </xf>
    <xf numFmtId="0" fontId="26" fillId="0" borderId="20" xfId="0" applyNumberFormat="1" applyFont="1" applyFill="1" applyBorder="1" applyAlignment="1" applyProtection="1">
      <alignment horizontal="center" vertical="center"/>
    </xf>
    <xf numFmtId="0" fontId="27" fillId="0" borderId="3" xfId="0" applyNumberFormat="1" applyFont="1" applyFill="1" applyBorder="1" applyAlignment="1" applyProtection="1">
      <alignment horizontal="left" vertical="center" indent="7"/>
    </xf>
    <xf numFmtId="3" fontId="27" fillId="0" borderId="4" xfId="0" applyNumberFormat="1" applyFont="1" applyFill="1" applyBorder="1" applyAlignment="1" applyProtection="1">
      <alignment horizontal="center" vertical="center"/>
    </xf>
    <xf numFmtId="0" fontId="27" fillId="0" borderId="5" xfId="0" applyNumberFormat="1" applyFont="1" applyFill="1" applyBorder="1" applyAlignment="1" applyProtection="1">
      <alignment horizontal="left" vertical="center" indent="7"/>
    </xf>
    <xf numFmtId="3" fontId="27" fillId="0" borderId="6" xfId="0" applyNumberFormat="1" applyFont="1" applyFill="1" applyBorder="1" applyAlignment="1" applyProtection="1">
      <alignment horizontal="center" vertical="center"/>
    </xf>
    <xf numFmtId="3" fontId="28" fillId="0" borderId="9" xfId="0" applyNumberFormat="1" applyFont="1" applyFill="1" applyBorder="1" applyAlignment="1" applyProtection="1">
      <alignment horizontal="center" vertical="center"/>
    </xf>
    <xf numFmtId="0" fontId="7" fillId="0" borderId="7" xfId="0" applyFont="1" applyFill="1" applyBorder="1" applyAlignment="1">
      <alignment horizontal="center" vertical="center"/>
    </xf>
    <xf numFmtId="0" fontId="7" fillId="0" borderId="20" xfId="0" applyFont="1" applyFill="1" applyBorder="1" applyAlignment="1">
      <alignment horizontal="center" vertical="center" wrapText="1"/>
    </xf>
    <xf numFmtId="0" fontId="29" fillId="0" borderId="3" xfId="0" applyNumberFormat="1" applyFont="1" applyFill="1" applyBorder="1" applyAlignment="1" applyProtection="1">
      <alignment horizontal="left" vertical="center"/>
    </xf>
    <xf numFmtId="0" fontId="30" fillId="0" borderId="10" xfId="0" applyNumberFormat="1" applyFont="1" applyFill="1" applyBorder="1" applyAlignment="1" applyProtection="1">
      <alignment vertical="center"/>
    </xf>
    <xf numFmtId="3" fontId="29" fillId="0" borderId="10" xfId="0" applyNumberFormat="1" applyFont="1" applyFill="1" applyBorder="1" applyAlignment="1" applyProtection="1">
      <alignment horizontal="right" vertical="center" indent="1"/>
    </xf>
    <xf numFmtId="3" fontId="29" fillId="0" borderId="4" xfId="0" applyNumberFormat="1" applyFont="1" applyFill="1" applyBorder="1" applyAlignment="1" applyProtection="1">
      <alignment horizontal="right" vertical="center" indent="2"/>
    </xf>
    <xf numFmtId="0" fontId="7" fillId="0" borderId="20" xfId="0" applyFont="1" applyFill="1" applyBorder="1" applyAlignment="1">
      <alignment horizontal="center" vertical="center"/>
    </xf>
    <xf numFmtId="176" fontId="31" fillId="0" borderId="7" xfId="0" applyNumberFormat="1" applyFont="1" applyFill="1" applyBorder="1">
      <alignment vertical="center"/>
    </xf>
    <xf numFmtId="176" fontId="31" fillId="0" borderId="8" xfId="0" applyNumberFormat="1" applyFont="1" applyFill="1" applyBorder="1">
      <alignment vertical="center"/>
    </xf>
    <xf numFmtId="3" fontId="29" fillId="0" borderId="9" xfId="0" applyNumberFormat="1" applyFont="1" applyFill="1" applyBorder="1" applyAlignment="1" applyProtection="1">
      <alignment horizontal="right" vertical="center" indent="2"/>
    </xf>
    <xf numFmtId="0" fontId="0" fillId="0" borderId="0" xfId="0" applyFont="1" applyFill="1">
      <alignment vertical="center"/>
    </xf>
    <xf numFmtId="0" fontId="7" fillId="0" borderId="9" xfId="0" applyFont="1" applyFill="1" applyBorder="1" applyAlignment="1">
      <alignment horizontal="center" vertical="center"/>
    </xf>
    <xf numFmtId="0" fontId="32" fillId="0" borderId="7" xfId="0" applyFont="1" applyFill="1" applyBorder="1" applyAlignment="1">
      <alignment horizontal="left" vertical="center"/>
    </xf>
    <xf numFmtId="176" fontId="0" fillId="0" borderId="9"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lignment vertical="center"/>
    </xf>
    <xf numFmtId="176" fontId="33" fillId="0" borderId="14" xfId="0" applyNumberFormat="1" applyFont="1" applyFill="1" applyBorder="1" applyAlignment="1">
      <alignment horizontal="right" vertical="center"/>
    </xf>
    <xf numFmtId="178" fontId="0" fillId="0" borderId="2" xfId="0" applyNumberFormat="1" applyFont="1" applyFill="1" applyBorder="1">
      <alignment vertical="center"/>
    </xf>
    <xf numFmtId="0" fontId="7" fillId="0" borderId="7" xfId="0" applyFont="1" applyFill="1" applyBorder="1">
      <alignment vertical="center"/>
    </xf>
    <xf numFmtId="0" fontId="0" fillId="0" borderId="8" xfId="0" applyFont="1" applyFill="1" applyBorder="1">
      <alignment vertical="center"/>
    </xf>
    <xf numFmtId="0" fontId="0" fillId="0" borderId="9" xfId="0" applyFont="1" applyFill="1" applyBorder="1">
      <alignment vertical="center"/>
    </xf>
    <xf numFmtId="0" fontId="0" fillId="0" borderId="1" xfId="0" applyFont="1" applyFill="1" applyBorder="1" applyAlignment="1">
      <alignment vertical="center"/>
    </xf>
    <xf numFmtId="182" fontId="0" fillId="0" borderId="2" xfId="1" applyNumberFormat="1" applyFont="1" applyFill="1" applyBorder="1" applyAlignment="1">
      <alignment vertical="center"/>
    </xf>
    <xf numFmtId="0" fontId="0" fillId="0" borderId="5" xfId="0" applyNumberFormat="1" applyFont="1" applyFill="1" applyBorder="1" applyAlignment="1" applyProtection="1">
      <alignment vertical="center"/>
    </xf>
    <xf numFmtId="182" fontId="0" fillId="0" borderId="6" xfId="1" applyNumberFormat="1" applyFont="1" applyFill="1" applyBorder="1" applyAlignment="1" applyProtection="1">
      <alignment vertical="center"/>
    </xf>
    <xf numFmtId="0" fontId="7" fillId="0" borderId="7"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left" vertical="center"/>
    </xf>
    <xf numFmtId="3" fontId="27" fillId="0" borderId="2" xfId="0" applyNumberFormat="1" applyFont="1" applyFill="1" applyBorder="1" applyAlignment="1" applyProtection="1">
      <alignment horizontal="right" vertical="center" indent="1"/>
    </xf>
    <xf numFmtId="0" fontId="0" fillId="0" borderId="5" xfId="0" applyNumberFormat="1" applyFont="1" applyFill="1" applyBorder="1" applyAlignment="1" applyProtection="1">
      <alignment horizontal="left" vertical="center"/>
    </xf>
    <xf numFmtId="3" fontId="27" fillId="0" borderId="6" xfId="0" applyNumberFormat="1" applyFont="1" applyFill="1" applyBorder="1" applyAlignment="1" applyProtection="1">
      <alignment horizontal="right" vertical="center" indent="1"/>
    </xf>
    <xf numFmtId="3" fontId="27" fillId="0" borderId="9" xfId="0" applyNumberFormat="1" applyFont="1" applyFill="1" applyBorder="1" applyAlignment="1" applyProtection="1">
      <alignment horizontal="right" vertical="center" indent="1"/>
    </xf>
    <xf numFmtId="0" fontId="7" fillId="0" borderId="20"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left" vertical="center" indent="7"/>
    </xf>
    <xf numFmtId="3" fontId="27" fillId="0" borderId="2" xfId="0" applyNumberFormat="1" applyFont="1" applyFill="1" applyBorder="1" applyAlignment="1" applyProtection="1">
      <alignment horizontal="right" vertical="center" indent="6"/>
    </xf>
    <xf numFmtId="3" fontId="27" fillId="0" borderId="4" xfId="0" applyNumberFormat="1" applyFont="1" applyFill="1" applyBorder="1" applyAlignment="1" applyProtection="1">
      <alignment horizontal="right" vertical="center" indent="6"/>
    </xf>
    <xf numFmtId="3" fontId="27" fillId="0" borderId="6" xfId="0" applyNumberFormat="1" applyFont="1" applyFill="1" applyBorder="1" applyAlignment="1" applyProtection="1">
      <alignment horizontal="right" vertical="center" indent="6"/>
    </xf>
    <xf numFmtId="3" fontId="4" fillId="0" borderId="9" xfId="0" applyNumberFormat="1" applyFont="1" applyFill="1" applyBorder="1" applyAlignment="1" applyProtection="1">
      <alignment horizontal="center" vertical="center"/>
    </xf>
    <xf numFmtId="0" fontId="23" fillId="0" borderId="0" xfId="0" applyFont="1" applyFill="1" applyAlignment="1">
      <alignment horizontal="righ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9" fillId="0" borderId="1" xfId="0" applyNumberFormat="1" applyFont="1" applyFill="1" applyBorder="1" applyAlignment="1" applyProtection="1">
      <alignment horizontal="left" vertical="center"/>
    </xf>
    <xf numFmtId="0" fontId="30" fillId="0" borderId="14" xfId="0" applyNumberFormat="1" applyFont="1" applyFill="1" applyBorder="1" applyAlignment="1" applyProtection="1">
      <alignment vertical="center"/>
    </xf>
    <xf numFmtId="3" fontId="29" fillId="0" borderId="2" xfId="0" applyNumberFormat="1" applyFont="1" applyFill="1" applyBorder="1" applyAlignment="1" applyProtection="1">
      <alignment vertical="center"/>
    </xf>
    <xf numFmtId="183" fontId="29" fillId="0" borderId="0" xfId="0" applyNumberFormat="1" applyFont="1" applyFill="1" applyBorder="1" applyAlignment="1" applyProtection="1">
      <alignment vertical="center"/>
    </xf>
    <xf numFmtId="0" fontId="29" fillId="0" borderId="10" xfId="0" applyNumberFormat="1" applyFont="1" applyFill="1" applyBorder="1" applyAlignment="1" applyProtection="1">
      <alignment vertical="center"/>
    </xf>
    <xf numFmtId="3" fontId="29" fillId="0" borderId="4" xfId="0" applyNumberFormat="1" applyFont="1" applyFill="1" applyBorder="1" applyAlignment="1" applyProtection="1">
      <alignment vertical="center"/>
    </xf>
    <xf numFmtId="0" fontId="34" fillId="0" borderId="5" xfId="0" applyFont="1" applyFill="1" applyBorder="1" applyAlignment="1">
      <alignment horizontal="center" vertical="center"/>
    </xf>
    <xf numFmtId="0" fontId="34" fillId="0" borderId="11" xfId="0" applyFont="1" applyFill="1" applyBorder="1" applyAlignment="1">
      <alignment horizontal="center" vertical="center"/>
    </xf>
    <xf numFmtId="3" fontId="35" fillId="0" borderId="6" xfId="0" applyNumberFormat="1" applyFont="1" applyFill="1" applyBorder="1" applyAlignment="1" applyProtection="1">
      <alignment vertical="center"/>
    </xf>
    <xf numFmtId="0" fontId="0" fillId="0" borderId="21" xfId="0" applyFill="1" applyBorder="1">
      <alignment vertical="center"/>
    </xf>
    <xf numFmtId="0" fontId="7" fillId="0" borderId="1" xfId="0" applyNumberFormat="1" applyFont="1" applyFill="1" applyBorder="1" applyAlignment="1" applyProtection="1">
      <alignment vertical="center"/>
    </xf>
    <xf numFmtId="3" fontId="0" fillId="0" borderId="2" xfId="0" applyNumberFormat="1" applyFont="1" applyFill="1" applyBorder="1" applyAlignment="1" applyProtection="1">
      <alignment vertical="center"/>
    </xf>
    <xf numFmtId="183" fontId="0" fillId="0" borderId="2" xfId="0" applyNumberFormat="1" applyFont="1" applyFill="1" applyBorder="1" applyAlignment="1" applyProtection="1">
      <alignment vertical="center"/>
    </xf>
    <xf numFmtId="0" fontId="8" fillId="0" borderId="3" xfId="0" applyNumberFormat="1" applyFont="1" applyFill="1" applyBorder="1" applyAlignment="1" applyProtection="1">
      <alignment vertical="center"/>
    </xf>
    <xf numFmtId="3" fontId="0" fillId="0" borderId="4" xfId="0" applyNumberFormat="1" applyFont="1" applyFill="1" applyBorder="1" applyAlignment="1" applyProtection="1">
      <alignment vertical="center"/>
    </xf>
    <xf numFmtId="183" fontId="0" fillId="0" borderId="4" xfId="0" applyNumberFormat="1" applyFont="1" applyFill="1" applyBorder="1" applyAlignment="1" applyProtection="1">
      <alignment vertical="center"/>
    </xf>
    <xf numFmtId="0" fontId="8" fillId="0" borderId="22" xfId="0" applyNumberFormat="1" applyFont="1" applyFill="1" applyBorder="1" applyAlignment="1" applyProtection="1">
      <alignment vertical="center"/>
    </xf>
    <xf numFmtId="177" fontId="36" fillId="0" borderId="23" xfId="52" applyNumberFormat="1" applyFont="1" applyFill="1" applyBorder="1" applyAlignment="1" applyProtection="1">
      <alignment vertical="center"/>
      <protection locked="0"/>
    </xf>
    <xf numFmtId="3" fontId="0" fillId="0" borderId="11" xfId="0" applyNumberFormat="1" applyFont="1" applyFill="1" applyBorder="1" applyAlignment="1" applyProtection="1">
      <alignment vertical="center"/>
    </xf>
    <xf numFmtId="183" fontId="0" fillId="0" borderId="6" xfId="0" applyNumberFormat="1" applyFont="1" applyFill="1" applyBorder="1" applyAlignment="1" applyProtection="1">
      <alignment vertical="center"/>
    </xf>
    <xf numFmtId="3" fontId="0" fillId="0" borderId="22" xfId="0" applyNumberFormat="1" applyFont="1" applyFill="1" applyBorder="1" applyAlignment="1" applyProtection="1">
      <alignment vertical="center"/>
    </xf>
    <xf numFmtId="0" fontId="7" fillId="0" borderId="5" xfId="0" applyNumberFormat="1" applyFont="1" applyFill="1" applyBorder="1" applyAlignment="1" applyProtection="1">
      <alignment vertical="center"/>
    </xf>
    <xf numFmtId="0" fontId="0" fillId="0" borderId="24" xfId="0" applyFont="1" applyFill="1" applyBorder="1">
      <alignment vertical="center"/>
    </xf>
    <xf numFmtId="3" fontId="0" fillId="0" borderId="9" xfId="0" applyNumberFormat="1" applyFont="1" applyFill="1" applyBorder="1" applyAlignment="1" applyProtection="1">
      <alignment vertical="center"/>
    </xf>
    <xf numFmtId="0" fontId="7" fillId="0" borderId="7" xfId="0" applyNumberFormat="1" applyFont="1" applyFill="1" applyBorder="1" applyAlignment="1" applyProtection="1">
      <alignment vertical="center"/>
    </xf>
    <xf numFmtId="0" fontId="0" fillId="0" borderId="25" xfId="0" applyFont="1" applyFill="1" applyBorder="1">
      <alignment vertical="center"/>
    </xf>
    <xf numFmtId="0" fontId="5" fillId="0" borderId="0" xfId="0" applyFont="1" applyAlignment="1">
      <alignment horizontal="center" vertical="center"/>
    </xf>
    <xf numFmtId="0" fontId="6" fillId="0" borderId="22" xfId="0" applyFont="1" applyBorder="1" applyAlignment="1">
      <alignment vertical="center"/>
    </xf>
    <xf numFmtId="0" fontId="0" fillId="0" borderId="0" xfId="0" applyAlignment="1">
      <alignment horizontal="right" vertical="center"/>
    </xf>
    <xf numFmtId="0" fontId="7" fillId="0" borderId="1" xfId="0" applyFont="1" applyFill="1" applyBorder="1" applyAlignment="1">
      <alignment horizontal="left" vertical="center" indent="1"/>
    </xf>
    <xf numFmtId="178" fontId="4" fillId="0" borderId="2" xfId="0" applyNumberFormat="1" applyFont="1" applyFill="1" applyBorder="1">
      <alignment vertical="center"/>
    </xf>
    <xf numFmtId="0" fontId="37" fillId="0" borderId="3" xfId="0" applyFont="1" applyFill="1" applyBorder="1" applyAlignment="1">
      <alignment horizontal="left" vertical="center" indent="1"/>
    </xf>
    <xf numFmtId="176" fontId="0" fillId="0" borderId="10" xfId="0" applyNumberFormat="1" applyFont="1" applyFill="1" applyBorder="1" applyAlignment="1">
      <alignment horizontal="right" vertical="center"/>
    </xf>
    <xf numFmtId="178" fontId="0" fillId="0" borderId="4" xfId="0" applyNumberFormat="1" applyFont="1" applyFill="1" applyBorder="1">
      <alignment vertical="center"/>
    </xf>
    <xf numFmtId="0" fontId="37" fillId="0" borderId="3" xfId="0" applyFont="1" applyFill="1" applyBorder="1" applyAlignment="1">
      <alignment horizontal="left" vertical="center" indent="4"/>
    </xf>
    <xf numFmtId="0" fontId="7" fillId="0" borderId="7" xfId="0" applyFont="1" applyFill="1" applyBorder="1" applyAlignment="1">
      <alignment horizontal="left" vertical="center" indent="1"/>
    </xf>
    <xf numFmtId="176" fontId="4" fillId="0" borderId="8" xfId="0" applyNumberFormat="1" applyFont="1" applyFill="1" applyBorder="1">
      <alignment vertical="center"/>
    </xf>
    <xf numFmtId="0" fontId="0" fillId="0" borderId="3" xfId="0" applyNumberFormat="1" applyFont="1" applyFill="1" applyBorder="1" applyAlignment="1" applyProtection="1">
      <alignment horizontal="left" vertical="center" indent="2"/>
    </xf>
    <xf numFmtId="3" fontId="0" fillId="0" borderId="4" xfId="0" applyNumberFormat="1" applyFont="1" applyFill="1" applyBorder="1" applyAlignment="1" applyProtection="1">
      <alignment horizontal="right" vertical="center" indent="2"/>
    </xf>
    <xf numFmtId="0" fontId="0" fillId="0" borderId="5" xfId="0" applyNumberFormat="1" applyFont="1" applyFill="1" applyBorder="1" applyAlignment="1" applyProtection="1">
      <alignment horizontal="left" vertical="center" indent="2"/>
    </xf>
    <xf numFmtId="3" fontId="0" fillId="0" borderId="6" xfId="0" applyNumberFormat="1" applyFont="1" applyFill="1" applyBorder="1" applyAlignment="1" applyProtection="1">
      <alignment horizontal="right" vertical="center" indent="2"/>
    </xf>
    <xf numFmtId="3" fontId="0" fillId="0" borderId="1" xfId="0" applyNumberFormat="1" applyFont="1" applyFill="1" applyBorder="1" applyAlignment="1">
      <alignment vertical="center" shrinkToFit="1"/>
    </xf>
    <xf numFmtId="176" fontId="0" fillId="0" borderId="2" xfId="0" applyNumberFormat="1" applyFont="1" applyFill="1" applyBorder="1" applyAlignment="1">
      <alignment horizontal="right" vertical="center" indent="1"/>
    </xf>
    <xf numFmtId="3" fontId="0" fillId="0" borderId="5" xfId="0" applyNumberFormat="1" applyFont="1" applyFill="1" applyBorder="1" applyAlignment="1">
      <alignment vertical="center" shrinkToFit="1"/>
    </xf>
    <xf numFmtId="176" fontId="0" fillId="0" borderId="6" xfId="0" applyNumberFormat="1" applyFont="1" applyFill="1" applyBorder="1" applyAlignment="1">
      <alignment horizontal="right" vertical="center" indent="1"/>
    </xf>
    <xf numFmtId="0" fontId="4" fillId="0" borderId="7" xfId="0" applyNumberFormat="1" applyFont="1" applyFill="1" applyBorder="1" applyAlignment="1" applyProtection="1">
      <alignment horizontal="center" vertical="center"/>
    </xf>
    <xf numFmtId="3" fontId="31" fillId="0" borderId="9"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left" vertical="center" indent="1"/>
    </xf>
    <xf numFmtId="3" fontId="31" fillId="0" borderId="9" xfId="0" applyNumberFormat="1" applyFont="1" applyFill="1" applyBorder="1" applyAlignment="1" applyProtection="1">
      <alignment horizontal="right" vertical="center" indent="1"/>
    </xf>
    <xf numFmtId="0" fontId="38" fillId="0" borderId="1" xfId="0" applyNumberFormat="1" applyFont="1" applyFill="1" applyBorder="1" applyAlignment="1" applyProtection="1">
      <alignment horizontal="left" vertical="center" indent="1"/>
    </xf>
    <xf numFmtId="3" fontId="30" fillId="0" borderId="2" xfId="0" applyNumberFormat="1" applyFont="1" applyFill="1" applyBorder="1" applyAlignment="1" applyProtection="1">
      <alignment horizontal="right" vertical="center" indent="1"/>
    </xf>
    <xf numFmtId="0" fontId="30" fillId="0" borderId="3" xfId="0" applyNumberFormat="1" applyFont="1" applyFill="1" applyBorder="1" applyAlignment="1" applyProtection="1">
      <alignment horizontal="left" vertical="center"/>
    </xf>
    <xf numFmtId="3" fontId="30" fillId="0" borderId="9" xfId="0" applyNumberFormat="1" applyFont="1" applyFill="1" applyBorder="1" applyAlignment="1" applyProtection="1">
      <alignment vertical="center"/>
    </xf>
    <xf numFmtId="0" fontId="25" fillId="0" borderId="0" xfId="0" applyFont="1" applyFill="1" applyAlignment="1">
      <alignment horizontal="left" vertical="center"/>
    </xf>
    <xf numFmtId="0" fontId="23" fillId="0" borderId="0" xfId="0" applyFont="1" applyFill="1" applyAlignment="1">
      <alignment horizontal="left" vertical="center"/>
    </xf>
    <xf numFmtId="0" fontId="37" fillId="0" borderId="23" xfId="0" applyFont="1" applyBorder="1" applyAlignment="1">
      <alignment horizontal="left" vertical="center"/>
    </xf>
    <xf numFmtId="0" fontId="37" fillId="0" borderId="23" xfId="0" applyFont="1" applyBorder="1">
      <alignment vertical="center"/>
    </xf>
    <xf numFmtId="10" fontId="37" fillId="0" borderId="23" xfId="0" applyNumberFormat="1" applyFont="1" applyBorder="1">
      <alignment vertical="center"/>
    </xf>
    <xf numFmtId="0" fontId="37" fillId="0" borderId="23" xfId="0" applyFont="1" applyFill="1" applyBorder="1" applyAlignment="1">
      <alignment horizontal="left" vertical="center"/>
    </xf>
    <xf numFmtId="0" fontId="37" fillId="0" borderId="23" xfId="0" applyFont="1" applyFill="1" applyBorder="1">
      <alignment vertical="center"/>
    </xf>
    <xf numFmtId="0" fontId="39" fillId="0" borderId="0" xfId="0" applyFont="1" applyAlignment="1">
      <alignment horizontal="center" vertical="center"/>
    </xf>
    <xf numFmtId="0" fontId="23" fillId="0" borderId="22" xfId="0" applyFont="1" applyBorder="1" applyAlignment="1">
      <alignment vertical="center"/>
    </xf>
    <xf numFmtId="0" fontId="0" fillId="0" borderId="0" xfId="0" applyFont="1" applyAlignment="1">
      <alignment horizontal="right" vertical="center"/>
    </xf>
    <xf numFmtId="0" fontId="7" fillId="0" borderId="8" xfId="0" applyFont="1" applyFill="1" applyBorder="1" applyAlignment="1">
      <alignment horizontal="center" vertical="center"/>
    </xf>
    <xf numFmtId="0" fontId="37" fillId="0" borderId="1" xfId="0" applyFont="1" applyFill="1" applyBorder="1">
      <alignment vertical="center"/>
    </xf>
    <xf numFmtId="176" fontId="37" fillId="0" borderId="14" xfId="0" applyNumberFormat="1" applyFont="1" applyFill="1" applyBorder="1" applyAlignment="1">
      <alignment horizontal="right" vertical="center"/>
    </xf>
    <xf numFmtId="178" fontId="37" fillId="0" borderId="2" xfId="0" applyNumberFormat="1" applyFont="1" applyFill="1" applyBorder="1" applyAlignment="1">
      <alignment vertical="center"/>
    </xf>
    <xf numFmtId="0" fontId="37" fillId="0" borderId="3" xfId="0" applyFont="1" applyFill="1" applyBorder="1">
      <alignment vertical="center"/>
    </xf>
    <xf numFmtId="176" fontId="37" fillId="0" borderId="10" xfId="0" applyNumberFormat="1" applyFont="1" applyFill="1" applyBorder="1" applyAlignment="1">
      <alignment horizontal="right" vertical="center"/>
    </xf>
    <xf numFmtId="178" fontId="37" fillId="0" borderId="4" xfId="0" applyNumberFormat="1" applyFont="1" applyFill="1" applyBorder="1" applyAlignment="1">
      <alignment vertical="center"/>
    </xf>
    <xf numFmtId="0" fontId="37" fillId="0" borderId="5" xfId="0" applyFont="1" applyFill="1" applyBorder="1">
      <alignment vertical="center"/>
    </xf>
    <xf numFmtId="176" fontId="37" fillId="0" borderId="11" xfId="0" applyNumberFormat="1" applyFont="1" applyFill="1" applyBorder="1" applyAlignment="1">
      <alignment horizontal="right" vertical="center"/>
    </xf>
    <xf numFmtId="178" fontId="37" fillId="0" borderId="6" xfId="0" applyNumberFormat="1" applyFont="1" applyFill="1" applyBorder="1" applyAlignment="1">
      <alignment vertical="center"/>
    </xf>
    <xf numFmtId="0" fontId="34" fillId="0" borderId="26" xfId="0" applyFont="1" applyFill="1" applyBorder="1" applyAlignment="1">
      <alignment horizontal="left" vertical="center" indent="2"/>
    </xf>
    <xf numFmtId="3" fontId="31" fillId="0" borderId="27" xfId="0" applyNumberFormat="1" applyFont="1" applyFill="1" applyBorder="1" applyAlignment="1">
      <alignment horizontal="right" vertical="center"/>
    </xf>
    <xf numFmtId="184" fontId="31" fillId="0" borderId="28" xfId="0" applyNumberFormat="1" applyFont="1" applyFill="1" applyBorder="1">
      <alignment vertical="center"/>
    </xf>
    <xf numFmtId="0" fontId="0" fillId="0" borderId="29" xfId="0" applyBorder="1" applyAlignment="1">
      <alignment horizontal="left" vertical="center"/>
    </xf>
    <xf numFmtId="0" fontId="0" fillId="0" borderId="29" xfId="0" applyBorder="1">
      <alignment vertical="center"/>
    </xf>
    <xf numFmtId="0" fontId="0" fillId="0" borderId="28" xfId="0" applyBorder="1">
      <alignment vertical="center"/>
    </xf>
    <xf numFmtId="178" fontId="0" fillId="0" borderId="0" xfId="0" applyNumberFormat="1">
      <alignment vertical="center"/>
    </xf>
    <xf numFmtId="178" fontId="5" fillId="0" borderId="0" xfId="0" applyNumberFormat="1" applyFont="1" applyAlignment="1">
      <alignment horizontal="center" vertical="center"/>
    </xf>
    <xf numFmtId="0" fontId="6" fillId="0" borderId="0" xfId="0" applyFont="1" applyAlignment="1">
      <alignment horizontal="right" vertical="center"/>
    </xf>
    <xf numFmtId="178" fontId="6" fillId="0" borderId="0" xfId="0" applyNumberFormat="1" applyFont="1" applyAlignment="1">
      <alignment horizontal="right" vertical="center"/>
    </xf>
    <xf numFmtId="0" fontId="7" fillId="0" borderId="2"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1" xfId="0"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4" fillId="0" borderId="14" xfId="0" applyFont="1" applyFill="1" applyBorder="1" applyAlignment="1">
      <alignment vertical="center"/>
    </xf>
    <xf numFmtId="177" fontId="38" fillId="0" borderId="0" xfId="0" applyNumberFormat="1" applyFont="1" applyFill="1" applyBorder="1" applyAlignment="1">
      <alignment vertical="center"/>
    </xf>
    <xf numFmtId="178" fontId="4" fillId="0" borderId="21" xfId="3" applyNumberFormat="1" applyFont="1" applyFill="1" applyBorder="1">
      <alignment vertical="center"/>
    </xf>
    <xf numFmtId="178" fontId="4" fillId="0" borderId="2" xfId="3" applyNumberFormat="1" applyFont="1" applyFill="1" applyBorder="1">
      <alignment vertical="center"/>
    </xf>
    <xf numFmtId="0" fontId="0" fillId="0" borderId="4" xfId="0" applyFont="1" applyFill="1" applyBorder="1">
      <alignment vertical="center"/>
    </xf>
    <xf numFmtId="177" fontId="36" fillId="0" borderId="4" xfId="51" applyNumberFormat="1" applyFont="1" applyFill="1" applyBorder="1" applyAlignment="1">
      <alignment vertical="center"/>
    </xf>
    <xf numFmtId="178" fontId="0" fillId="0" borderId="0" xfId="3" applyNumberFormat="1" applyFont="1" applyFill="1" applyBorder="1">
      <alignment vertical="center"/>
    </xf>
    <xf numFmtId="177" fontId="36" fillId="0" borderId="4" xfId="0" applyNumberFormat="1" applyFont="1" applyFill="1" applyBorder="1" applyAlignment="1" applyProtection="1">
      <alignment vertical="center"/>
      <protection locked="0"/>
    </xf>
    <xf numFmtId="0" fontId="4" fillId="0" borderId="10" xfId="0" applyNumberFormat="1" applyFont="1" applyFill="1" applyBorder="1" applyAlignment="1">
      <alignment vertical="center"/>
    </xf>
    <xf numFmtId="0" fontId="7" fillId="0" borderId="3" xfId="0" applyFont="1" applyFill="1" applyBorder="1" applyAlignment="1">
      <alignment horizontal="left" vertical="center" indent="1"/>
    </xf>
    <xf numFmtId="0" fontId="4" fillId="0" borderId="4" xfId="0" applyNumberFormat="1" applyFont="1" applyFill="1" applyBorder="1" applyAlignment="1">
      <alignment vertical="center"/>
    </xf>
    <xf numFmtId="178" fontId="4" fillId="0" borderId="0" xfId="3" applyNumberFormat="1" applyFont="1" applyFill="1" applyBorder="1">
      <alignment vertical="center"/>
    </xf>
    <xf numFmtId="178" fontId="4" fillId="0" borderId="0" xfId="3" applyNumberFormat="1" applyFont="1" applyFill="1" applyBorder="1" applyAlignment="1">
      <alignment vertical="center"/>
    </xf>
    <xf numFmtId="0" fontId="0" fillId="0" borderId="10" xfId="0" applyNumberFormat="1" applyFont="1" applyFill="1" applyBorder="1" applyAlignment="1">
      <alignment vertical="center"/>
    </xf>
    <xf numFmtId="0" fontId="0" fillId="0" borderId="4" xfId="0" applyNumberFormat="1" applyFont="1" applyFill="1" applyBorder="1" applyAlignment="1">
      <alignment vertical="center"/>
    </xf>
    <xf numFmtId="178" fontId="0" fillId="0" borderId="0" xfId="3" applyNumberFormat="1" applyFont="1" applyFill="1" applyBorder="1" applyAlignment="1">
      <alignment vertical="center"/>
    </xf>
    <xf numFmtId="180" fontId="0" fillId="0" borderId="0" xfId="3" applyNumberFormat="1" applyFont="1" applyFill="1" applyBorder="1">
      <alignment vertical="center"/>
    </xf>
    <xf numFmtId="0" fontId="7" fillId="0" borderId="26" xfId="0" applyFont="1" applyFill="1" applyBorder="1" applyAlignment="1">
      <alignment horizontal="center" vertical="center"/>
    </xf>
    <xf numFmtId="0" fontId="4" fillId="0" borderId="27" xfId="0" applyNumberFormat="1" applyFont="1" applyFill="1" applyBorder="1" applyAlignment="1">
      <alignment vertical="center"/>
    </xf>
    <xf numFmtId="0" fontId="4" fillId="0" borderId="28" xfId="3" applyNumberFormat="1" applyFont="1" applyFill="1" applyBorder="1">
      <alignment vertical="center"/>
    </xf>
    <xf numFmtId="178" fontId="4" fillId="0" borderId="28" xfId="3" applyNumberFormat="1" applyFont="1" applyFill="1" applyBorder="1">
      <alignment vertical="center"/>
    </xf>
    <xf numFmtId="0" fontId="7" fillId="0" borderId="26" xfId="0" applyFont="1" applyFill="1" applyBorder="1" applyAlignment="1">
      <alignment horizontal="left" vertical="center" indent="1"/>
    </xf>
    <xf numFmtId="0" fontId="4" fillId="0" borderId="27" xfId="0" applyFont="1" applyBorder="1">
      <alignment vertical="center"/>
    </xf>
    <xf numFmtId="0" fontId="4" fillId="0" borderId="28" xfId="0" applyFont="1" applyBorder="1">
      <alignment vertical="center"/>
    </xf>
    <xf numFmtId="178" fontId="0" fillId="0" borderId="28" xfId="0" applyNumberFormat="1" applyBorder="1">
      <alignment vertical="center"/>
    </xf>
    <xf numFmtId="177" fontId="38" fillId="0" borderId="4" xfId="0" applyNumberFormat="1" applyFont="1" applyFill="1" applyBorder="1" applyAlignment="1">
      <alignment vertical="center"/>
    </xf>
    <xf numFmtId="0" fontId="40" fillId="0" borderId="0" xfId="0" applyFont="1" applyAlignment="1">
      <alignment horizontal="center" vertical="center"/>
    </xf>
    <xf numFmtId="0" fontId="41" fillId="0" borderId="0" xfId="0" applyFont="1">
      <alignment vertical="center"/>
    </xf>
    <xf numFmtId="0" fontId="42" fillId="0" borderId="0" xfId="0" applyFont="1" applyAlignment="1">
      <alignment horizontal="left" vertical="center" indent="1"/>
    </xf>
    <xf numFmtId="0" fontId="43" fillId="0" borderId="0" xfId="0" applyFont="1" applyAlignment="1">
      <alignment horizontal="left" vertical="center" indent="4"/>
    </xf>
    <xf numFmtId="0" fontId="43" fillId="0" borderId="0" xfId="0" applyFont="1" applyAlignment="1">
      <alignment horizontal="left" vertical="center" indent="1"/>
    </xf>
    <xf numFmtId="0" fontId="43" fillId="0" borderId="0" xfId="0" applyFont="1">
      <alignment vertical="center"/>
    </xf>
    <xf numFmtId="0" fontId="44" fillId="0" borderId="0" xfId="0" applyFont="1" applyAlignment="1">
      <alignment horizontal="left" vertical="center" indent="1"/>
    </xf>
    <xf numFmtId="0" fontId="45" fillId="0" borderId="0" xfId="0" applyFont="1" applyAlignment="1">
      <alignment horizontal="left" vertical="center" indent="1"/>
    </xf>
    <xf numFmtId="0" fontId="46" fillId="0" borderId="0" xfId="0" applyFont="1" applyAlignment="1">
      <alignment horizontal="center" vertical="center"/>
    </xf>
    <xf numFmtId="0" fontId="47" fillId="0" borderId="0" xfId="0" applyFont="1" applyAlignment="1">
      <alignment horizontal="center" vertical="center"/>
    </xf>
    <xf numFmtId="0" fontId="48" fillId="0" borderId="0" xfId="0" applyFont="1" applyAlignment="1">
      <alignment horizontal="center" vertical="top"/>
    </xf>
    <xf numFmtId="0" fontId="49" fillId="0" borderId="0" xfId="0" applyFont="1" applyAlignment="1">
      <alignment horizontal="center" vertical="top"/>
    </xf>
    <xf numFmtId="57" fontId="49" fillId="0" borderId="0" xfId="0" applyNumberFormat="1" applyFont="1" applyAlignment="1">
      <alignment horizontal="center" vertical="top"/>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功能分类1212zhangl" xfId="49"/>
    <cellStyle name="常规 2 3" xfId="50"/>
    <cellStyle name="常规_高新区2005-06年收入计划表" xfId="51"/>
    <cellStyle name="常规 2" xfId="52"/>
  </cellStyles>
  <dxfs count="1">
    <dxf>
      <border>
        <left/>
        <right/>
        <top style="medium">
          <color auto="1"/>
        </top>
        <bottom style="medium">
          <color auto="1"/>
        </bottom>
        <vertical style="thin">
          <color auto="1"/>
        </vertical>
        <horizontal/>
      </border>
    </dxf>
  </dxfs>
  <tableStyles count="1" defaultTableStyle="TableStyleMedium2" defaultPivotStyle="PivotStyleLight16">
    <tableStyle name="表样式 1" pivot="0" count="1" xr9:uid="{F1D28A7C-E264-42FB-8F1D-CB1A7A91FEEC}">
      <tableStyleElement type="wholeTable" dxfId="0"/>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3:I35"/>
  <sheetViews>
    <sheetView view="pageBreakPreview" zoomScale="70" zoomScaleNormal="100" topLeftCell="A14" workbookViewId="0">
      <selection activeCell="M39" sqref="M39"/>
    </sheetView>
  </sheetViews>
  <sheetFormatPr defaultColWidth="9" defaultRowHeight="13.5"/>
  <sheetData>
    <row r="13" ht="44.25" customHeight="1" spans="1:9">
      <c r="A13" s="270" t="s">
        <v>0</v>
      </c>
      <c r="B13" s="270"/>
      <c r="C13" s="270"/>
      <c r="D13" s="270"/>
      <c r="E13" s="270"/>
      <c r="F13" s="270"/>
      <c r="G13" s="270"/>
      <c r="H13" s="270"/>
      <c r="I13" s="270"/>
    </row>
    <row r="14" ht="48" customHeight="1" spans="1:9">
      <c r="A14" s="270" t="s">
        <v>1</v>
      </c>
      <c r="B14" s="270"/>
      <c r="C14" s="270"/>
      <c r="D14" s="270"/>
      <c r="E14" s="270"/>
      <c r="F14" s="270"/>
      <c r="G14" s="270"/>
      <c r="H14" s="270"/>
      <c r="I14" s="270"/>
    </row>
    <row r="34" ht="26.25" spans="1:9">
      <c r="A34" s="271" t="s">
        <v>2</v>
      </c>
      <c r="B34" s="271"/>
      <c r="C34" s="271"/>
      <c r="D34" s="271"/>
      <c r="E34" s="271"/>
      <c r="F34" s="271"/>
      <c r="G34" s="271"/>
      <c r="H34" s="271"/>
      <c r="I34" s="271"/>
    </row>
    <row r="35" ht="26.25" spans="1:9">
      <c r="A35" s="272">
        <v>45536</v>
      </c>
      <c r="B35" s="271"/>
      <c r="C35" s="271"/>
      <c r="D35" s="271"/>
      <c r="E35" s="271"/>
      <c r="F35" s="271"/>
      <c r="G35" s="271"/>
      <c r="H35" s="271"/>
      <c r="I35" s="271"/>
    </row>
  </sheetData>
  <mergeCells count="4">
    <mergeCell ref="A13:I13"/>
    <mergeCell ref="A14:I14"/>
    <mergeCell ref="A34:I34"/>
    <mergeCell ref="A35:I3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XFD6"/>
  <sheetViews>
    <sheetView workbookViewId="0">
      <selection activeCell="B12" sqref="B12"/>
    </sheetView>
  </sheetViews>
  <sheetFormatPr defaultColWidth="9" defaultRowHeight="13.5" outlineLevelRow="5"/>
  <cols>
    <col min="1" max="1" width="53.875" style="7" customWidth="1"/>
    <col min="2" max="2" width="38.875" style="7" customWidth="1"/>
    <col min="3" max="16374" width="9" style="7"/>
  </cols>
  <sheetData>
    <row r="1" s="6" customFormat="1" ht="36" customHeight="1" spans="1:16384">
      <c r="A1" s="8" t="s">
        <v>414</v>
      </c>
      <c r="B1" s="8"/>
      <c r="XEW1" s="20"/>
      <c r="XEX1" s="20"/>
      <c r="XEY1" s="20"/>
      <c r="XEZ1" s="20"/>
      <c r="XFA1" s="20"/>
      <c r="XFB1" s="20"/>
      <c r="XFC1" s="20"/>
      <c r="XFD1" s="20"/>
    </row>
    <row r="2" ht="24" customHeight="1" spans="1:2">
      <c r="A2" s="9" t="s">
        <v>69</v>
      </c>
      <c r="B2" s="9"/>
    </row>
    <row r="3" ht="36" customHeight="1" spans="1:2">
      <c r="A3" s="130" t="s">
        <v>407</v>
      </c>
      <c r="B3" s="131" t="s">
        <v>415</v>
      </c>
    </row>
    <row r="4" ht="24" customHeight="1" spans="1:2">
      <c r="A4" s="188"/>
      <c r="B4" s="189"/>
    </row>
    <row r="5" ht="24" customHeight="1" spans="1:2">
      <c r="A5" s="190"/>
      <c r="B5" s="191"/>
    </row>
    <row r="6" ht="67.5" customHeight="1" spans="1:2">
      <c r="A6" s="94" t="s">
        <v>416</v>
      </c>
      <c r="B6" s="94"/>
    </row>
  </sheetData>
  <mergeCells count="3">
    <mergeCell ref="A1:B1"/>
    <mergeCell ref="A2:B2"/>
    <mergeCell ref="A6:B6"/>
  </mergeCells>
  <printOptions horizontalCentered="1"/>
  <pageMargins left="0.751388888888889" right="0.751388888888889" top="1" bottom="1" header="0.5" footer="0.5"/>
  <pageSetup paperSize="9" scale="94"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5"/>
  <sheetViews>
    <sheetView workbookViewId="0">
      <selection activeCell="D15" sqref="D15"/>
    </sheetView>
  </sheetViews>
  <sheetFormatPr defaultColWidth="9" defaultRowHeight="13.5" outlineLevelRow="4" outlineLevelCol="1"/>
  <cols>
    <col min="1" max="1" width="44.75" style="7" customWidth="1"/>
    <col min="2" max="2" width="34.125" style="7" customWidth="1"/>
    <col min="3" max="16384" width="9" style="7"/>
  </cols>
  <sheetData>
    <row r="1" s="6" customFormat="1" ht="50.1" customHeight="1" spans="1:2">
      <c r="A1" s="8" t="s">
        <v>417</v>
      </c>
      <c r="B1" s="8"/>
    </row>
    <row r="2" ht="27" customHeight="1" spans="1:2">
      <c r="A2" s="9" t="s">
        <v>69</v>
      </c>
      <c r="B2" s="9"/>
    </row>
    <row r="3" ht="36" customHeight="1" spans="1:2">
      <c r="A3" s="104" t="s">
        <v>418</v>
      </c>
      <c r="B3" s="115" t="s">
        <v>419</v>
      </c>
    </row>
    <row r="4" ht="36" customHeight="1" spans="1:2">
      <c r="A4" s="184" t="s">
        <v>420</v>
      </c>
      <c r="B4" s="185">
        <v>24520</v>
      </c>
    </row>
    <row r="5" ht="36" customHeight="1" spans="1:2">
      <c r="A5" s="186" t="s">
        <v>421</v>
      </c>
      <c r="B5" s="187">
        <v>24519</v>
      </c>
    </row>
  </sheetData>
  <mergeCells count="2">
    <mergeCell ref="A1:B1"/>
    <mergeCell ref="A2:B2"/>
  </mergeCells>
  <printOptions horizontalCentered="1"/>
  <pageMargins left="0.751388888888889" right="0.751388888888889"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I13"/>
  <sheetViews>
    <sheetView topLeftCell="A6" workbookViewId="0">
      <selection activeCell="K9" sqref="K9"/>
    </sheetView>
  </sheetViews>
  <sheetFormatPr defaultColWidth="9" defaultRowHeight="13.5"/>
  <cols>
    <col min="1" max="1" width="48.625" customWidth="1"/>
    <col min="2" max="5" width="11.5" customWidth="1"/>
    <col min="7" max="8" width="9" hidden="1" customWidth="1"/>
    <col min="9" max="9" width="13.75" hidden="1" customWidth="1"/>
    <col min="10" max="10" width="9" hidden="1" customWidth="1"/>
  </cols>
  <sheetData>
    <row r="1" s="20" customFormat="1" ht="50.1" customHeight="1" spans="1:5">
      <c r="A1" s="173" t="s">
        <v>422</v>
      </c>
      <c r="B1" s="173"/>
      <c r="C1" s="173"/>
      <c r="D1" s="173"/>
      <c r="E1" s="173"/>
    </row>
    <row r="2" ht="27" customHeight="1" spans="1:5">
      <c r="A2" s="174"/>
      <c r="B2" s="174"/>
      <c r="C2" s="174"/>
      <c r="D2" s="174"/>
      <c r="E2" s="175" t="s">
        <v>69</v>
      </c>
    </row>
    <row r="3" ht="36" customHeight="1" spans="1:5">
      <c r="A3" s="118" t="s">
        <v>70</v>
      </c>
      <c r="B3" s="119" t="s">
        <v>71</v>
      </c>
      <c r="C3" s="119" t="s">
        <v>72</v>
      </c>
      <c r="D3" s="11" t="s">
        <v>73</v>
      </c>
      <c r="E3" s="11" t="s">
        <v>74</v>
      </c>
    </row>
    <row r="4" ht="53.1" customHeight="1" spans="1:9">
      <c r="A4" s="176" t="s">
        <v>423</v>
      </c>
      <c r="B4" s="121">
        <v>8895</v>
      </c>
      <c r="C4" s="121">
        <v>7511</v>
      </c>
      <c r="D4" s="177">
        <f>C4/B4*100</f>
        <v>84.4406970207982</v>
      </c>
      <c r="E4" s="177">
        <v>231.8</v>
      </c>
      <c r="G4">
        <f t="shared" ref="G4:G9" si="0">C4-H4</f>
        <v>-9225</v>
      </c>
      <c r="H4" s="121">
        <v>16736</v>
      </c>
      <c r="I4">
        <f t="shared" ref="I4:I9" si="1">G4/H4*100</f>
        <v>-55.1206978967495</v>
      </c>
    </row>
    <row r="5" ht="53.1" customHeight="1" spans="1:9">
      <c r="A5" s="178" t="s">
        <v>424</v>
      </c>
      <c r="B5" s="179"/>
      <c r="C5" s="179"/>
      <c r="D5" s="180"/>
      <c r="E5" s="180"/>
      <c r="G5">
        <f t="shared" si="0"/>
        <v>-638</v>
      </c>
      <c r="H5" s="179">
        <v>638</v>
      </c>
      <c r="I5">
        <f t="shared" si="1"/>
        <v>-100</v>
      </c>
    </row>
    <row r="6" ht="53.1" customHeight="1" spans="1:9">
      <c r="A6" s="181" t="s">
        <v>425</v>
      </c>
      <c r="B6" s="179"/>
      <c r="C6" s="179"/>
      <c r="D6" s="180"/>
      <c r="E6" s="180"/>
      <c r="G6">
        <f t="shared" si="0"/>
        <v>-122</v>
      </c>
      <c r="H6" s="179">
        <v>122</v>
      </c>
      <c r="I6">
        <f t="shared" si="1"/>
        <v>-100</v>
      </c>
    </row>
    <row r="7" ht="53.1" customHeight="1" spans="1:9">
      <c r="A7" s="181" t="s">
        <v>426</v>
      </c>
      <c r="B7" s="179">
        <v>8258</v>
      </c>
      <c r="C7" s="179">
        <v>6814</v>
      </c>
      <c r="D7" s="180">
        <v>82.513925890046</v>
      </c>
      <c r="E7" s="180">
        <v>378.175438596491</v>
      </c>
      <c r="G7">
        <f t="shared" si="0"/>
        <v>-6940</v>
      </c>
      <c r="H7" s="179">
        <v>13754</v>
      </c>
      <c r="I7">
        <f t="shared" si="1"/>
        <v>-50.4580485676894</v>
      </c>
    </row>
    <row r="8" ht="53.1" customHeight="1" spans="1:9">
      <c r="A8" s="181" t="s">
        <v>427</v>
      </c>
      <c r="B8" s="179">
        <v>350</v>
      </c>
      <c r="C8" s="179">
        <v>417</v>
      </c>
      <c r="D8" s="180">
        <v>119.142857142857</v>
      </c>
      <c r="E8" s="180">
        <v>-37.0090634441088</v>
      </c>
      <c r="G8">
        <f t="shared" si="0"/>
        <v>-1574</v>
      </c>
      <c r="H8" s="179">
        <v>1991</v>
      </c>
      <c r="I8">
        <f t="shared" si="1"/>
        <v>-79.0557508789553</v>
      </c>
    </row>
    <row r="9" ht="53.1" customHeight="1" spans="1:9">
      <c r="A9" s="181" t="s">
        <v>428</v>
      </c>
      <c r="B9" s="179">
        <v>220</v>
      </c>
      <c r="C9" s="179">
        <v>218</v>
      </c>
      <c r="D9" s="180">
        <v>99.0909090909091</v>
      </c>
      <c r="E9" s="180">
        <v>23.1638418079096</v>
      </c>
      <c r="G9">
        <f t="shared" si="0"/>
        <v>-13</v>
      </c>
      <c r="H9" s="179">
        <v>231</v>
      </c>
      <c r="I9">
        <f t="shared" si="1"/>
        <v>-5.62770562770563</v>
      </c>
    </row>
    <row r="10" ht="53.1" customHeight="1" spans="1:8">
      <c r="A10" s="181" t="s">
        <v>429</v>
      </c>
      <c r="B10" s="179">
        <v>67</v>
      </c>
      <c r="C10" s="179">
        <v>62</v>
      </c>
      <c r="D10" s="180"/>
      <c r="E10" s="180"/>
      <c r="H10" s="179"/>
    </row>
    <row r="11" ht="53.1" customHeight="1" spans="1:8">
      <c r="A11" s="181" t="s">
        <v>430</v>
      </c>
      <c r="B11" s="179"/>
      <c r="C11" s="179"/>
      <c r="D11" s="180"/>
      <c r="E11" s="180"/>
      <c r="H11" s="179"/>
    </row>
    <row r="12" ht="48" customHeight="1" spans="1:9">
      <c r="A12" s="182" t="s">
        <v>431</v>
      </c>
      <c r="B12" s="172"/>
      <c r="C12" s="183">
        <v>653</v>
      </c>
      <c r="D12" s="125"/>
      <c r="E12" s="125"/>
      <c r="G12">
        <f>C12-H12</f>
        <v>-460</v>
      </c>
      <c r="H12" s="183">
        <v>1113</v>
      </c>
      <c r="I12">
        <f>G12/H12*100</f>
        <v>-41.329739442947</v>
      </c>
    </row>
    <row r="13" ht="48" customHeight="1" spans="1:9">
      <c r="A13" s="182" t="s">
        <v>432</v>
      </c>
      <c r="B13" s="172"/>
      <c r="C13" s="183">
        <v>21000</v>
      </c>
      <c r="D13" s="125"/>
      <c r="E13" s="125"/>
      <c r="G13">
        <f>C13-H13</f>
        <v>10700</v>
      </c>
      <c r="H13" s="183">
        <v>10300</v>
      </c>
      <c r="I13">
        <f>G13/H13*100</f>
        <v>103.883495145631</v>
      </c>
    </row>
  </sheetData>
  <mergeCells count="1">
    <mergeCell ref="A1:E1"/>
  </mergeCells>
  <printOptions horizontalCentered="1"/>
  <pageMargins left="0.751388888888889" right="0.751388888888889" top="1" bottom="1" header="0.5" footer="0.5"/>
  <pageSetup paperSize="9" scale="92"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11"/>
  <sheetViews>
    <sheetView workbookViewId="0">
      <selection activeCell="J9" sqref="J9"/>
    </sheetView>
  </sheetViews>
  <sheetFormatPr defaultColWidth="9" defaultRowHeight="13.5"/>
  <cols>
    <col min="1" max="1" width="31.5" style="7" customWidth="1"/>
    <col min="2" max="5" width="12.625" style="7" customWidth="1"/>
    <col min="6" max="6" width="9" style="7"/>
    <col min="7" max="8" width="9" style="7" hidden="1" customWidth="1"/>
    <col min="9" max="9" width="13.75" style="7" hidden="1" customWidth="1"/>
    <col min="10" max="16377" width="9" style="7"/>
  </cols>
  <sheetData>
    <row r="1" s="6" customFormat="1" ht="50.1" customHeight="1" spans="1:5">
      <c r="A1" s="8" t="s">
        <v>433</v>
      </c>
      <c r="B1" s="8"/>
      <c r="C1" s="8"/>
      <c r="D1" s="8"/>
      <c r="E1" s="8"/>
    </row>
    <row r="2" ht="27" customHeight="1" spans="1:5">
      <c r="A2" s="9" t="s">
        <v>69</v>
      </c>
      <c r="B2" s="9"/>
      <c r="C2" s="9"/>
      <c r="D2" s="9"/>
      <c r="E2" s="9"/>
    </row>
    <row r="3" ht="36" customHeight="1" spans="1:5">
      <c r="A3" s="104" t="s">
        <v>434</v>
      </c>
      <c r="B3" s="115" t="s">
        <v>103</v>
      </c>
      <c r="C3" s="115" t="s">
        <v>72</v>
      </c>
      <c r="D3" s="115" t="s">
        <v>73</v>
      </c>
      <c r="E3" s="146" t="s">
        <v>74</v>
      </c>
    </row>
    <row r="4" ht="45" customHeight="1" spans="1:9">
      <c r="A4" s="157" t="s">
        <v>435</v>
      </c>
      <c r="B4" s="158">
        <v>29283</v>
      </c>
      <c r="C4" s="158">
        <v>28690</v>
      </c>
      <c r="D4" s="159">
        <v>95.8858326927576</v>
      </c>
      <c r="E4" s="159">
        <v>13.2649032767469</v>
      </c>
      <c r="G4" s="7">
        <f t="shared" ref="G4:G9" si="0">C4-H4</f>
        <v>581</v>
      </c>
      <c r="H4" s="158">
        <v>28109</v>
      </c>
      <c r="I4" s="7">
        <f t="shared" ref="I4:I9" si="1">G4/H4*100</f>
        <v>2.06695364474012</v>
      </c>
    </row>
    <row r="5" ht="45" customHeight="1" spans="1:8">
      <c r="A5" s="160" t="s">
        <v>436</v>
      </c>
      <c r="B5" s="161">
        <v>21</v>
      </c>
      <c r="C5" s="161">
        <v>21</v>
      </c>
      <c r="D5" s="162">
        <v>100</v>
      </c>
      <c r="E5" s="162">
        <v>2000</v>
      </c>
      <c r="H5" s="161">
        <v>1</v>
      </c>
    </row>
    <row r="6" ht="45" customHeight="1" spans="1:9">
      <c r="A6" s="160" t="s">
        <v>437</v>
      </c>
      <c r="B6" s="161">
        <v>6395</v>
      </c>
      <c r="C6" s="161">
        <v>5802</v>
      </c>
      <c r="D6" s="162">
        <v>82.5085324232082</v>
      </c>
      <c r="E6" s="162">
        <v>81.2558575445173</v>
      </c>
      <c r="G6" s="7">
        <f t="shared" si="0"/>
        <v>-10640</v>
      </c>
      <c r="H6" s="161">
        <v>16442</v>
      </c>
      <c r="I6" s="7">
        <f t="shared" si="1"/>
        <v>-64.7123221019341</v>
      </c>
    </row>
    <row r="7" ht="45" customHeight="1" spans="1:9">
      <c r="A7" s="160" t="s">
        <v>438</v>
      </c>
      <c r="B7" s="161">
        <v>21037</v>
      </c>
      <c r="C7" s="161">
        <v>21037</v>
      </c>
      <c r="D7" s="162">
        <v>100.152344679838</v>
      </c>
      <c r="E7" s="162">
        <v>0.080875356803034</v>
      </c>
      <c r="G7" s="7">
        <f t="shared" si="0"/>
        <v>10730</v>
      </c>
      <c r="H7" s="161">
        <v>10307</v>
      </c>
      <c r="I7" s="7">
        <f t="shared" si="1"/>
        <v>104.104006985544</v>
      </c>
    </row>
    <row r="8" ht="45" customHeight="1" spans="1:9">
      <c r="A8" s="160" t="s">
        <v>439</v>
      </c>
      <c r="B8" s="161">
        <v>1830</v>
      </c>
      <c r="C8" s="161">
        <v>1830</v>
      </c>
      <c r="D8" s="162">
        <v>100</v>
      </c>
      <c r="E8" s="162">
        <v>67.7360219981668</v>
      </c>
      <c r="G8" s="7">
        <f t="shared" si="0"/>
        <v>482</v>
      </c>
      <c r="H8" s="161">
        <v>1348</v>
      </c>
      <c r="I8" s="7">
        <f t="shared" si="1"/>
        <v>35.7566765578635</v>
      </c>
    </row>
    <row r="9" ht="45" customHeight="1" spans="1:9">
      <c r="A9" s="163" t="s">
        <v>440</v>
      </c>
      <c r="B9" s="164"/>
      <c r="C9" s="165">
        <v>0</v>
      </c>
      <c r="D9" s="162">
        <v>0</v>
      </c>
      <c r="E9" s="166">
        <v>-100</v>
      </c>
      <c r="G9" s="7">
        <f t="shared" si="0"/>
        <v>-11</v>
      </c>
      <c r="H9" s="167">
        <v>11</v>
      </c>
      <c r="I9" s="7">
        <f t="shared" si="1"/>
        <v>-100</v>
      </c>
    </row>
    <row r="10" ht="45" customHeight="1" spans="1:8">
      <c r="A10" s="168" t="s">
        <v>441</v>
      </c>
      <c r="B10" s="169"/>
      <c r="C10" s="170">
        <v>1362</v>
      </c>
      <c r="D10" s="170"/>
      <c r="E10" s="170"/>
      <c r="H10" s="170">
        <v>1500</v>
      </c>
    </row>
    <row r="11" ht="45" customHeight="1" spans="1:5">
      <c r="A11" s="171" t="s">
        <v>442</v>
      </c>
      <c r="B11" s="172"/>
      <c r="C11" s="170"/>
      <c r="D11" s="170"/>
      <c r="E11" s="170"/>
    </row>
  </sheetData>
  <mergeCells count="2">
    <mergeCell ref="A1:E1"/>
    <mergeCell ref="A2:E2"/>
  </mergeCells>
  <printOptions horizontalCentered="1"/>
  <pageMargins left="0.751388888888889" right="0.751388888888889"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36"/>
  <sheetViews>
    <sheetView topLeftCell="A20" workbookViewId="0">
      <selection activeCell="I39" sqref="I39"/>
    </sheetView>
  </sheetViews>
  <sheetFormatPr defaultColWidth="9" defaultRowHeight="13.5" outlineLevelCol="4"/>
  <cols>
    <col min="1" max="1" width="10.25" style="7" customWidth="1"/>
    <col min="2" max="2" width="51.375" style="7" customWidth="1"/>
    <col min="3" max="4" width="8.125" style="7" customWidth="1"/>
    <col min="5" max="5" width="9.625" style="7" customWidth="1"/>
    <col min="6" max="16384" width="9" style="7"/>
  </cols>
  <sheetData>
    <row r="1" s="6" customFormat="1" ht="39" customHeight="1" spans="1:5">
      <c r="A1" s="8" t="s">
        <v>443</v>
      </c>
      <c r="B1" s="8"/>
      <c r="C1" s="8"/>
      <c r="D1" s="8"/>
      <c r="E1" s="8"/>
    </row>
    <row r="2" ht="18" customHeight="1" spans="1:5">
      <c r="A2" s="143" t="s">
        <v>135</v>
      </c>
      <c r="B2" s="143"/>
      <c r="C2" s="143"/>
      <c r="D2" s="143"/>
      <c r="E2" s="143"/>
    </row>
    <row r="3" ht="30" customHeight="1" spans="1:5">
      <c r="A3" s="144" t="s">
        <v>136</v>
      </c>
      <c r="B3" s="145" t="s">
        <v>137</v>
      </c>
      <c r="C3" s="146" t="s">
        <v>444</v>
      </c>
      <c r="D3" s="146" t="s">
        <v>72</v>
      </c>
      <c r="E3" s="146" t="s">
        <v>445</v>
      </c>
    </row>
    <row r="4" ht="24.75" customHeight="1" spans="1:5">
      <c r="A4" s="147">
        <v>208</v>
      </c>
      <c r="B4" s="148" t="s">
        <v>216</v>
      </c>
      <c r="C4" s="149">
        <v>21</v>
      </c>
      <c r="D4" s="149">
        <v>21</v>
      </c>
      <c r="E4" s="150">
        <f>D4/C4*100</f>
        <v>100</v>
      </c>
    </row>
    <row r="5" ht="24.75" customHeight="1" spans="1:5">
      <c r="A5" s="106">
        <v>20822</v>
      </c>
      <c r="B5" s="151" t="s">
        <v>446</v>
      </c>
      <c r="C5" s="152">
        <v>21</v>
      </c>
      <c r="D5" s="152">
        <v>21</v>
      </c>
      <c r="E5" s="150">
        <f t="shared" ref="E5:E35" si="0">D5/C5*100</f>
        <v>100</v>
      </c>
    </row>
    <row r="6" ht="24.75" customHeight="1" spans="1:5">
      <c r="A6" s="106">
        <v>2082201</v>
      </c>
      <c r="B6" s="151" t="s">
        <v>447</v>
      </c>
      <c r="C6" s="152">
        <v>1</v>
      </c>
      <c r="D6" s="152">
        <v>1</v>
      </c>
      <c r="E6" s="150">
        <f t="shared" si="0"/>
        <v>100</v>
      </c>
    </row>
    <row r="7" ht="24.75" customHeight="1" spans="1:5">
      <c r="A7" s="106">
        <v>2082202</v>
      </c>
      <c r="B7" s="151" t="s">
        <v>448</v>
      </c>
      <c r="C7" s="152">
        <v>20</v>
      </c>
      <c r="D7" s="152">
        <v>20</v>
      </c>
      <c r="E7" s="150">
        <f t="shared" si="0"/>
        <v>100</v>
      </c>
    </row>
    <row r="8" ht="24.75" customHeight="1" spans="1:5">
      <c r="A8" s="106">
        <v>212</v>
      </c>
      <c r="B8" s="107" t="s">
        <v>296</v>
      </c>
      <c r="C8" s="152">
        <v>6395</v>
      </c>
      <c r="D8" s="152">
        <v>5802</v>
      </c>
      <c r="E8" s="150">
        <f t="shared" si="0"/>
        <v>90.7271305707584</v>
      </c>
    </row>
    <row r="9" ht="24.75" customHeight="1" spans="1:5">
      <c r="A9" s="106">
        <v>21208</v>
      </c>
      <c r="B9" s="151" t="s">
        <v>449</v>
      </c>
      <c r="C9" s="152">
        <f>5230+490</f>
        <v>5720</v>
      </c>
      <c r="D9" s="152">
        <v>5230</v>
      </c>
      <c r="E9" s="150">
        <f t="shared" si="0"/>
        <v>91.4335664335664</v>
      </c>
    </row>
    <row r="10" ht="24.75" customHeight="1" spans="1:5">
      <c r="A10" s="106">
        <v>2120801</v>
      </c>
      <c r="B10" s="151" t="s">
        <v>450</v>
      </c>
      <c r="C10" s="152">
        <v>537</v>
      </c>
      <c r="D10" s="152">
        <v>537</v>
      </c>
      <c r="E10" s="150">
        <f t="shared" si="0"/>
        <v>100</v>
      </c>
    </row>
    <row r="11" ht="24.75" customHeight="1" spans="1:5">
      <c r="A11" s="106">
        <v>2120802</v>
      </c>
      <c r="B11" s="151" t="s">
        <v>451</v>
      </c>
      <c r="C11" s="152">
        <f>3176+51</f>
        <v>3227</v>
      </c>
      <c r="D11" s="152">
        <v>3176</v>
      </c>
      <c r="E11" s="150">
        <f t="shared" si="0"/>
        <v>98.4195847536412</v>
      </c>
    </row>
    <row r="12" ht="24.75" customHeight="1" spans="1:5">
      <c r="A12" s="106">
        <v>2120804</v>
      </c>
      <c r="B12" s="151" t="s">
        <v>452</v>
      </c>
      <c r="C12" s="152">
        <v>336</v>
      </c>
      <c r="D12" s="152">
        <v>136</v>
      </c>
      <c r="E12" s="150">
        <f t="shared" si="0"/>
        <v>40.4761904761905</v>
      </c>
    </row>
    <row r="13" ht="24.75" customHeight="1" spans="1:5">
      <c r="A13" s="106">
        <v>2120806</v>
      </c>
      <c r="B13" s="151" t="s">
        <v>453</v>
      </c>
      <c r="C13" s="152">
        <v>227</v>
      </c>
      <c r="D13" s="152">
        <v>227</v>
      </c>
      <c r="E13" s="150">
        <f t="shared" si="0"/>
        <v>100</v>
      </c>
    </row>
    <row r="14" ht="24.75" customHeight="1" spans="1:5">
      <c r="A14" s="106">
        <v>2120810</v>
      </c>
      <c r="B14" s="151" t="s">
        <v>454</v>
      </c>
      <c r="C14" s="152">
        <v>525</v>
      </c>
      <c r="D14" s="152">
        <v>525</v>
      </c>
      <c r="E14" s="150">
        <f t="shared" si="0"/>
        <v>100</v>
      </c>
    </row>
    <row r="15" ht="24.75" customHeight="1" spans="1:5">
      <c r="A15" s="106">
        <v>2120814</v>
      </c>
      <c r="B15" s="151" t="s">
        <v>315</v>
      </c>
      <c r="C15" s="152">
        <v>239</v>
      </c>
      <c r="D15" s="152">
        <v>0</v>
      </c>
      <c r="E15" s="150">
        <f t="shared" si="0"/>
        <v>0</v>
      </c>
    </row>
    <row r="16" ht="24.75" customHeight="1" spans="1:5">
      <c r="A16" s="106">
        <v>2120816</v>
      </c>
      <c r="B16" s="151" t="s">
        <v>455</v>
      </c>
      <c r="C16" s="152">
        <v>93</v>
      </c>
      <c r="D16" s="152">
        <v>93</v>
      </c>
      <c r="E16" s="150">
        <f t="shared" si="0"/>
        <v>100</v>
      </c>
    </row>
    <row r="17" ht="24.75" customHeight="1" spans="1:5">
      <c r="A17" s="106">
        <v>2120899</v>
      </c>
      <c r="B17" s="151" t="s">
        <v>456</v>
      </c>
      <c r="C17" s="152">
        <v>536</v>
      </c>
      <c r="D17" s="152">
        <v>536</v>
      </c>
      <c r="E17" s="150">
        <f t="shared" si="0"/>
        <v>100</v>
      </c>
    </row>
    <row r="18" ht="24.75" customHeight="1" spans="1:5">
      <c r="A18" s="106">
        <v>21213</v>
      </c>
      <c r="B18" s="151" t="s">
        <v>457</v>
      </c>
      <c r="C18" s="152">
        <f>352+82</f>
        <v>434</v>
      </c>
      <c r="D18" s="152">
        <v>352</v>
      </c>
      <c r="E18" s="150">
        <f t="shared" si="0"/>
        <v>81.1059907834101</v>
      </c>
    </row>
    <row r="19" ht="24.75" customHeight="1" spans="1:5">
      <c r="A19" s="106">
        <v>2121301</v>
      </c>
      <c r="B19" s="151" t="s">
        <v>458</v>
      </c>
      <c r="C19" s="152">
        <v>3</v>
      </c>
      <c r="D19" s="152">
        <v>3</v>
      </c>
      <c r="E19" s="150">
        <f t="shared" si="0"/>
        <v>100</v>
      </c>
    </row>
    <row r="20" ht="24.75" customHeight="1" spans="1:5">
      <c r="A20" s="106">
        <v>2121302</v>
      </c>
      <c r="B20" s="151" t="s">
        <v>459</v>
      </c>
      <c r="C20" s="152">
        <f>346+82</f>
        <v>428</v>
      </c>
      <c r="D20" s="152">
        <v>346</v>
      </c>
      <c r="E20" s="150">
        <f t="shared" si="0"/>
        <v>80.8411214953271</v>
      </c>
    </row>
    <row r="21" ht="24.75" customHeight="1" spans="1:5">
      <c r="A21" s="106">
        <v>2121399</v>
      </c>
      <c r="B21" s="151" t="s">
        <v>460</v>
      </c>
      <c r="C21" s="152">
        <v>3</v>
      </c>
      <c r="D21" s="152">
        <v>3</v>
      </c>
      <c r="E21" s="150">
        <f t="shared" si="0"/>
        <v>100</v>
      </c>
    </row>
    <row r="22" ht="24.75" customHeight="1" spans="1:5">
      <c r="A22" s="106">
        <v>21214</v>
      </c>
      <c r="B22" s="151" t="s">
        <v>461</v>
      </c>
      <c r="C22" s="152">
        <v>241</v>
      </c>
      <c r="D22" s="152">
        <v>220</v>
      </c>
      <c r="E22" s="150">
        <f t="shared" si="0"/>
        <v>91.2863070539419</v>
      </c>
    </row>
    <row r="23" ht="24.75" customHeight="1" spans="1:5">
      <c r="A23" s="106">
        <v>2121401</v>
      </c>
      <c r="B23" s="151" t="s">
        <v>462</v>
      </c>
      <c r="C23" s="152">
        <v>241</v>
      </c>
      <c r="D23" s="152">
        <v>220</v>
      </c>
      <c r="E23" s="150">
        <f t="shared" si="0"/>
        <v>91.2863070539419</v>
      </c>
    </row>
    <row r="24" ht="24.75" customHeight="1" spans="1:5">
      <c r="A24" s="106">
        <v>229</v>
      </c>
      <c r="B24" s="107" t="s">
        <v>463</v>
      </c>
      <c r="C24" s="152">
        <v>21037</v>
      </c>
      <c r="D24" s="152">
        <v>21037</v>
      </c>
      <c r="E24" s="150">
        <f t="shared" si="0"/>
        <v>100</v>
      </c>
    </row>
    <row r="25" ht="24.75" customHeight="1" spans="1:5">
      <c r="A25" s="106">
        <v>22904</v>
      </c>
      <c r="B25" s="151" t="s">
        <v>464</v>
      </c>
      <c r="C25" s="152">
        <v>21000</v>
      </c>
      <c r="D25" s="152">
        <v>21000</v>
      </c>
      <c r="E25" s="150">
        <f t="shared" si="0"/>
        <v>100</v>
      </c>
    </row>
    <row r="26" ht="24.75" customHeight="1" spans="1:5">
      <c r="A26" s="106">
        <v>2290402</v>
      </c>
      <c r="B26" s="151" t="s">
        <v>465</v>
      </c>
      <c r="C26" s="152">
        <v>21000</v>
      </c>
      <c r="D26" s="152">
        <v>21000</v>
      </c>
      <c r="E26" s="150">
        <f t="shared" si="0"/>
        <v>100</v>
      </c>
    </row>
    <row r="27" ht="24.75" customHeight="1" spans="1:5">
      <c r="A27" s="106">
        <v>22960</v>
      </c>
      <c r="B27" s="151" t="s">
        <v>466</v>
      </c>
      <c r="C27" s="152">
        <v>37</v>
      </c>
      <c r="D27" s="152">
        <v>37</v>
      </c>
      <c r="E27" s="150">
        <f t="shared" si="0"/>
        <v>100</v>
      </c>
    </row>
    <row r="28" ht="24.75" customHeight="1" spans="1:5">
      <c r="A28" s="106">
        <v>2296002</v>
      </c>
      <c r="B28" s="151" t="s">
        <v>467</v>
      </c>
      <c r="C28" s="152">
        <v>29</v>
      </c>
      <c r="D28" s="152">
        <v>29</v>
      </c>
      <c r="E28" s="150">
        <f t="shared" si="0"/>
        <v>100</v>
      </c>
    </row>
    <row r="29" ht="24.75" customHeight="1" spans="1:5">
      <c r="A29" s="106">
        <v>2296004</v>
      </c>
      <c r="B29" s="151" t="s">
        <v>468</v>
      </c>
      <c r="C29" s="152">
        <v>1</v>
      </c>
      <c r="D29" s="152">
        <v>1</v>
      </c>
      <c r="E29" s="150">
        <f t="shared" si="0"/>
        <v>100</v>
      </c>
    </row>
    <row r="30" ht="24.75" customHeight="1" spans="1:5">
      <c r="A30" s="106">
        <v>2296006</v>
      </c>
      <c r="B30" s="151" t="s">
        <v>469</v>
      </c>
      <c r="C30" s="152">
        <v>7</v>
      </c>
      <c r="D30" s="152">
        <v>7</v>
      </c>
      <c r="E30" s="150">
        <f t="shared" si="0"/>
        <v>100</v>
      </c>
    </row>
    <row r="31" ht="24.75" customHeight="1" spans="1:5">
      <c r="A31" s="106">
        <v>232</v>
      </c>
      <c r="B31" s="107" t="s">
        <v>372</v>
      </c>
      <c r="C31" s="152">
        <v>1830</v>
      </c>
      <c r="D31" s="152">
        <v>1830</v>
      </c>
      <c r="E31" s="150">
        <f t="shared" si="0"/>
        <v>100</v>
      </c>
    </row>
    <row r="32" ht="24.75" customHeight="1" spans="1:5">
      <c r="A32" s="106">
        <v>23204</v>
      </c>
      <c r="B32" s="151" t="s">
        <v>470</v>
      </c>
      <c r="C32" s="152">
        <v>1830</v>
      </c>
      <c r="D32" s="152">
        <v>1830</v>
      </c>
      <c r="E32" s="150">
        <f t="shared" si="0"/>
        <v>100</v>
      </c>
    </row>
    <row r="33" ht="24.75" customHeight="1" spans="1:5">
      <c r="A33" s="106">
        <v>2320411</v>
      </c>
      <c r="B33" s="151" t="s">
        <v>471</v>
      </c>
      <c r="C33" s="152">
        <v>406</v>
      </c>
      <c r="D33" s="152">
        <v>406</v>
      </c>
      <c r="E33" s="150">
        <f t="shared" si="0"/>
        <v>100</v>
      </c>
    </row>
    <row r="34" ht="24.75" customHeight="1" spans="1:5">
      <c r="A34" s="106">
        <v>2320498</v>
      </c>
      <c r="B34" s="151" t="s">
        <v>472</v>
      </c>
      <c r="C34" s="152">
        <v>1424</v>
      </c>
      <c r="D34" s="152">
        <v>1424</v>
      </c>
      <c r="E34" s="150">
        <f t="shared" si="0"/>
        <v>100</v>
      </c>
    </row>
    <row r="35" ht="24.95" customHeight="1" spans="1:5">
      <c r="A35" s="153" t="s">
        <v>473</v>
      </c>
      <c r="B35" s="154"/>
      <c r="C35" s="155">
        <v>29283</v>
      </c>
      <c r="D35" s="155">
        <v>28690</v>
      </c>
      <c r="E35" s="150">
        <f t="shared" si="0"/>
        <v>97.9749342621999</v>
      </c>
    </row>
    <row r="36" spans="5:5">
      <c r="E36" s="156"/>
    </row>
  </sheetData>
  <autoFilter xmlns:etc="http://www.wps.cn/officeDocument/2017/etCustomData" ref="A3:E35" etc:filterBottomFollowUsedRange="0">
    <extLst/>
  </autoFilter>
  <mergeCells count="3">
    <mergeCell ref="A1:E1"/>
    <mergeCell ref="A2:E2"/>
    <mergeCell ref="A35:B35"/>
  </mergeCells>
  <printOptions horizontalCentered="1"/>
  <pageMargins left="0.751388888888889" right="0.751388888888889"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10"/>
  <sheetViews>
    <sheetView workbookViewId="0">
      <selection activeCell="D10" sqref="D10"/>
    </sheetView>
  </sheetViews>
  <sheetFormatPr defaultColWidth="9" defaultRowHeight="13.5" outlineLevelCol="1"/>
  <cols>
    <col min="1" max="1" width="49.125" style="7" customWidth="1"/>
    <col min="2" max="2" width="35.625" style="7" customWidth="1"/>
    <col min="3" max="16381" width="9" style="7"/>
  </cols>
  <sheetData>
    <row r="1" s="6" customFormat="1" ht="50.1" customHeight="1" spans="1:2">
      <c r="A1" s="8" t="s">
        <v>474</v>
      </c>
      <c r="B1" s="8"/>
    </row>
    <row r="2" ht="27" customHeight="1" spans="1:2">
      <c r="A2" s="9" t="s">
        <v>69</v>
      </c>
      <c r="B2" s="9"/>
    </row>
    <row r="3" ht="36" customHeight="1" spans="1:2">
      <c r="A3" s="130" t="s">
        <v>475</v>
      </c>
      <c r="B3" s="137" t="s">
        <v>408</v>
      </c>
    </row>
    <row r="4" ht="20.25" customHeight="1" spans="1:2">
      <c r="A4" s="138"/>
      <c r="B4" s="139"/>
    </row>
    <row r="5" ht="20.25" customHeight="1" spans="1:2">
      <c r="A5" s="99"/>
      <c r="B5" s="140"/>
    </row>
    <row r="6" ht="20.25" customHeight="1" spans="1:2">
      <c r="A6" s="99"/>
      <c r="B6" s="140"/>
    </row>
    <row r="7" ht="20.25" customHeight="1" spans="1:2">
      <c r="A7" s="101"/>
      <c r="B7" s="141"/>
    </row>
    <row r="8" ht="39" customHeight="1" spans="1:2">
      <c r="A8" s="130" t="s">
        <v>419</v>
      </c>
      <c r="B8" s="142"/>
    </row>
    <row r="10" ht="45.75" customHeight="1" spans="1:2">
      <c r="A10" s="94" t="s">
        <v>416</v>
      </c>
      <c r="B10" s="94"/>
    </row>
  </sheetData>
  <mergeCells count="3">
    <mergeCell ref="A1:B1"/>
    <mergeCell ref="A2:B2"/>
    <mergeCell ref="A10:B10"/>
  </mergeCells>
  <printOptions horizontalCentered="1"/>
  <pageMargins left="0.751388888888889" right="0.751388888888889"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8"/>
  <sheetViews>
    <sheetView workbookViewId="0">
      <selection activeCell="D6" sqref="D6"/>
    </sheetView>
  </sheetViews>
  <sheetFormatPr defaultColWidth="9" defaultRowHeight="13.5" outlineLevelRow="7" outlineLevelCol="1"/>
  <cols>
    <col min="1" max="1" width="49.375" style="7" customWidth="1"/>
    <col min="2" max="2" width="43" style="7" customWidth="1"/>
    <col min="3" max="16384" width="9" style="7"/>
  </cols>
  <sheetData>
    <row r="1" s="6" customFormat="1" ht="45.75" customHeight="1" spans="1:2">
      <c r="A1" s="8" t="s">
        <v>476</v>
      </c>
      <c r="B1" s="8"/>
    </row>
    <row r="2" ht="31.5" customHeight="1" spans="1:2">
      <c r="A2" s="9" t="s">
        <v>69</v>
      </c>
      <c r="B2" s="9"/>
    </row>
    <row r="3" ht="41.1" customHeight="1" spans="1:2">
      <c r="A3" s="130" t="s">
        <v>407</v>
      </c>
      <c r="B3" s="131" t="s">
        <v>415</v>
      </c>
    </row>
    <row r="4" ht="30" customHeight="1" spans="1:2">
      <c r="A4" s="132"/>
      <c r="B4" s="133"/>
    </row>
    <row r="5" ht="30" customHeight="1" spans="1:2">
      <c r="A5" s="134"/>
      <c r="B5" s="135"/>
    </row>
    <row r="6" ht="36" customHeight="1" spans="1:2">
      <c r="A6" s="130" t="s">
        <v>477</v>
      </c>
      <c r="B6" s="136"/>
    </row>
    <row r="8" ht="44.25" customHeight="1" spans="1:2">
      <c r="A8" s="94" t="s">
        <v>478</v>
      </c>
      <c r="B8" s="94"/>
    </row>
  </sheetData>
  <mergeCells count="3">
    <mergeCell ref="A1:B1"/>
    <mergeCell ref="A2:B2"/>
    <mergeCell ref="A8:B8"/>
  </mergeCells>
  <printOptions horizontalCentered="1"/>
  <pageMargins left="0.751388888888889" right="0.751388888888889" top="1" bottom="1" header="0.5" footer="0.5"/>
  <pageSetup paperSize="9" scale="95"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5"/>
  <sheetViews>
    <sheetView workbookViewId="0">
      <selection activeCell="E6" sqref="E6"/>
    </sheetView>
  </sheetViews>
  <sheetFormatPr defaultColWidth="9" defaultRowHeight="13.5" outlineLevelRow="4" outlineLevelCol="1"/>
  <cols>
    <col min="1" max="1" width="44.75" style="7" customWidth="1"/>
    <col min="2" max="2" width="34.125" style="7" customWidth="1"/>
    <col min="3" max="16381" width="9" style="7"/>
  </cols>
  <sheetData>
    <row r="1" s="6" customFormat="1" ht="50.1" customHeight="1" spans="1:2">
      <c r="A1" s="8" t="s">
        <v>479</v>
      </c>
      <c r="B1" s="8"/>
    </row>
    <row r="2" ht="27" customHeight="1" spans="1:2">
      <c r="A2" s="9" t="s">
        <v>69</v>
      </c>
      <c r="B2" s="9"/>
    </row>
    <row r="3" ht="36" customHeight="1" spans="1:2">
      <c r="A3" s="104" t="s">
        <v>434</v>
      </c>
      <c r="B3" s="115" t="s">
        <v>419</v>
      </c>
    </row>
    <row r="4" ht="45" customHeight="1" spans="1:2">
      <c r="A4" s="126" t="s">
        <v>480</v>
      </c>
      <c r="B4" s="127">
        <v>52300</v>
      </c>
    </row>
    <row r="5" ht="45" customHeight="1" spans="1:2">
      <c r="A5" s="128" t="s">
        <v>481</v>
      </c>
      <c r="B5" s="129">
        <v>52300</v>
      </c>
    </row>
  </sheetData>
  <mergeCells count="2">
    <mergeCell ref="A1:B1"/>
    <mergeCell ref="A2:B2"/>
  </mergeCells>
  <printOptions horizontalCentered="1"/>
  <pageMargins left="0.751388888888889" right="0.751388888888889"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D7"/>
  <sheetViews>
    <sheetView workbookViewId="0">
      <selection activeCell="E4" sqref="E4"/>
    </sheetView>
  </sheetViews>
  <sheetFormatPr defaultColWidth="9" defaultRowHeight="13.5" outlineLevelRow="6" outlineLevelCol="3"/>
  <cols>
    <col min="1" max="1" width="46.5" style="7" customWidth="1"/>
    <col min="2" max="3" width="11.5" style="7" customWidth="1"/>
    <col min="4" max="4" width="11.25" style="7" customWidth="1"/>
    <col min="5" max="16384" width="9" style="7"/>
  </cols>
  <sheetData>
    <row r="1" s="6" customFormat="1" ht="50.1" customHeight="1" spans="1:4">
      <c r="A1" s="8" t="s">
        <v>482</v>
      </c>
      <c r="B1" s="8"/>
      <c r="C1" s="8"/>
      <c r="D1" s="8"/>
    </row>
    <row r="2" ht="27" customHeight="1" spans="1:4">
      <c r="A2" s="9" t="s">
        <v>69</v>
      </c>
      <c r="B2" s="9"/>
      <c r="C2" s="9"/>
      <c r="D2" s="9"/>
    </row>
    <row r="3" ht="36" customHeight="1" spans="1:4">
      <c r="A3" s="118" t="s">
        <v>70</v>
      </c>
      <c r="B3" s="119" t="s">
        <v>71</v>
      </c>
      <c r="C3" s="119" t="s">
        <v>72</v>
      </c>
      <c r="D3" s="11" t="s">
        <v>73</v>
      </c>
    </row>
    <row r="4" ht="42" customHeight="1" spans="1:4">
      <c r="A4" s="120" t="s">
        <v>483</v>
      </c>
      <c r="B4" s="121"/>
      <c r="C4" s="121"/>
      <c r="D4" s="122"/>
    </row>
    <row r="5" ht="42" customHeight="1" spans="1:4">
      <c r="A5" s="123" t="s">
        <v>484</v>
      </c>
      <c r="B5" s="124"/>
      <c r="C5" s="124"/>
      <c r="D5" s="125"/>
    </row>
    <row r="7" ht="24" customHeight="1" spans="1:1">
      <c r="A7" s="114" t="s">
        <v>485</v>
      </c>
    </row>
  </sheetData>
  <mergeCells count="2">
    <mergeCell ref="A1:D1"/>
    <mergeCell ref="A2:D2"/>
  </mergeCells>
  <printOptions horizontalCentered="1"/>
  <pageMargins left="0.751388888888889" right="0.751388888888889"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7"/>
  <sheetViews>
    <sheetView workbookViewId="0">
      <selection activeCell="H22" sqref="H22"/>
    </sheetView>
  </sheetViews>
  <sheetFormatPr defaultColWidth="9" defaultRowHeight="13.5" outlineLevelRow="6" outlineLevelCol="1"/>
  <cols>
    <col min="1" max="1" width="44.75" style="7" customWidth="1"/>
    <col min="2" max="2" width="34.125" style="7" customWidth="1"/>
    <col min="3" max="16381" width="9" style="7"/>
  </cols>
  <sheetData>
    <row r="1" s="6" customFormat="1" ht="50.1" customHeight="1" spans="1:2">
      <c r="A1" s="8" t="s">
        <v>486</v>
      </c>
      <c r="B1" s="8"/>
    </row>
    <row r="2" ht="27" customHeight="1" spans="1:2">
      <c r="A2" s="9" t="s">
        <v>69</v>
      </c>
      <c r="B2" s="9"/>
    </row>
    <row r="3" ht="36" customHeight="1" spans="1:2">
      <c r="A3" s="104" t="s">
        <v>434</v>
      </c>
      <c r="B3" s="115" t="s">
        <v>419</v>
      </c>
    </row>
    <row r="4" ht="42" customHeight="1" spans="1:2">
      <c r="A4" s="116" t="s">
        <v>487</v>
      </c>
      <c r="B4" s="117"/>
    </row>
    <row r="5" ht="42" customHeight="1" spans="1:2">
      <c r="A5" s="116" t="s">
        <v>488</v>
      </c>
      <c r="B5" s="117"/>
    </row>
    <row r="7" ht="29.25" customHeight="1" spans="1:1">
      <c r="A7" s="114" t="s">
        <v>485</v>
      </c>
    </row>
  </sheetData>
  <mergeCells count="2">
    <mergeCell ref="A1:B1"/>
    <mergeCell ref="A2:B2"/>
  </mergeCells>
  <printOptions horizontalCentered="1"/>
  <pageMargins left="0.751388888888889" right="0.751388888888889"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2:I32"/>
  <sheetViews>
    <sheetView view="pageBreakPreview" zoomScale="85" zoomScaleNormal="100" topLeftCell="A12" workbookViewId="0">
      <selection activeCell="L27" sqref="L27"/>
    </sheetView>
  </sheetViews>
  <sheetFormatPr defaultColWidth="9" defaultRowHeight="13.5"/>
  <sheetData>
    <row r="12" ht="31.5" spans="1:9">
      <c r="A12" s="268" t="s">
        <v>3</v>
      </c>
      <c r="B12" s="268"/>
      <c r="C12" s="268"/>
      <c r="D12" s="268"/>
      <c r="E12" s="268"/>
      <c r="F12" s="268"/>
      <c r="G12" s="268"/>
      <c r="H12" s="268"/>
      <c r="I12" s="268"/>
    </row>
    <row r="32" ht="18.75" spans="1:9">
      <c r="A32" s="269" t="s">
        <v>4</v>
      </c>
      <c r="B32" s="269"/>
      <c r="C32" s="269"/>
      <c r="D32" s="269"/>
      <c r="E32" s="269"/>
      <c r="F32" s="269"/>
      <c r="G32" s="269"/>
      <c r="H32" s="269"/>
      <c r="I32" s="269"/>
    </row>
  </sheetData>
  <mergeCells count="2">
    <mergeCell ref="A12:I12"/>
    <mergeCell ref="A32:I3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7"/>
  <sheetViews>
    <sheetView workbookViewId="0">
      <selection activeCell="J10" sqref="J10"/>
    </sheetView>
  </sheetViews>
  <sheetFormatPr defaultColWidth="9" defaultRowHeight="13.5" outlineLevelRow="6" outlineLevelCol="4"/>
  <cols>
    <col min="1" max="1" width="8.625" style="7" customWidth="1"/>
    <col min="2" max="2" width="35" style="7" customWidth="1"/>
    <col min="3" max="3" width="12.375" style="7" customWidth="1"/>
    <col min="4" max="4" width="11.25" style="7" customWidth="1"/>
    <col min="5" max="5" width="18.25" style="7" customWidth="1"/>
    <col min="6" max="16384" width="9" style="7"/>
  </cols>
  <sheetData>
    <row r="1" s="6" customFormat="1" ht="50.1" customHeight="1" spans="1:5">
      <c r="A1" s="95" t="s">
        <v>489</v>
      </c>
      <c r="B1" s="95"/>
      <c r="C1" s="95"/>
      <c r="D1" s="95"/>
      <c r="E1" s="95"/>
    </row>
    <row r="2" ht="27" customHeight="1" spans="1:5">
      <c r="A2" s="9" t="s">
        <v>69</v>
      </c>
      <c r="B2" s="9"/>
      <c r="C2" s="9"/>
      <c r="D2" s="9"/>
      <c r="E2" s="9"/>
    </row>
    <row r="3" ht="36" customHeight="1" spans="1:5">
      <c r="A3" s="104" t="s">
        <v>490</v>
      </c>
      <c r="B3" s="104" t="s">
        <v>491</v>
      </c>
      <c r="C3" s="104" t="s">
        <v>103</v>
      </c>
      <c r="D3" s="104" t="s">
        <v>72</v>
      </c>
      <c r="E3" s="105" t="s">
        <v>492</v>
      </c>
    </row>
    <row r="4" ht="42" customHeight="1" spans="1:5">
      <c r="A4" s="106">
        <v>223</v>
      </c>
      <c r="B4" s="107" t="s">
        <v>493</v>
      </c>
      <c r="C4" s="108"/>
      <c r="D4" s="108"/>
      <c r="E4" s="109"/>
    </row>
    <row r="5" ht="35.1" customHeight="1" spans="1:5">
      <c r="A5" s="110" t="s">
        <v>494</v>
      </c>
      <c r="B5" s="104"/>
      <c r="C5" s="111"/>
      <c r="D5" s="112"/>
      <c r="E5" s="113"/>
    </row>
    <row r="7" ht="27" customHeight="1" spans="1:1">
      <c r="A7" s="114" t="s">
        <v>485</v>
      </c>
    </row>
  </sheetData>
  <mergeCells count="3">
    <mergeCell ref="A1:E1"/>
    <mergeCell ref="A2:E2"/>
    <mergeCell ref="A5:B5"/>
  </mergeCells>
  <printOptions horizontalCentered="1"/>
  <pageMargins left="0.751388888888889" right="0.751388888888889"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9"/>
  <sheetViews>
    <sheetView workbookViewId="0">
      <selection activeCell="H19" sqref="H19"/>
    </sheetView>
  </sheetViews>
  <sheetFormatPr defaultColWidth="9" defaultRowHeight="13.5" outlineLevelCol="1"/>
  <cols>
    <col min="1" max="1" width="49.25" style="7" customWidth="1"/>
    <col min="2" max="2" width="37.75" style="7" customWidth="1"/>
    <col min="3" max="16381" width="9" style="7"/>
  </cols>
  <sheetData>
    <row r="1" s="6" customFormat="1" ht="50.1" customHeight="1" spans="1:2">
      <c r="A1" s="95" t="s">
        <v>495</v>
      </c>
      <c r="B1" s="95"/>
    </row>
    <row r="2" ht="27" customHeight="1" spans="1:2">
      <c r="A2" s="96" t="s">
        <v>69</v>
      </c>
      <c r="B2" s="96"/>
    </row>
    <row r="3" ht="36" customHeight="1" spans="1:2">
      <c r="A3" s="97" t="s">
        <v>475</v>
      </c>
      <c r="B3" s="98" t="s">
        <v>408</v>
      </c>
    </row>
    <row r="4" ht="14.25" customHeight="1" spans="1:2">
      <c r="A4" s="99"/>
      <c r="B4" s="100"/>
    </row>
    <row r="5" ht="14.25" customHeight="1" spans="1:2">
      <c r="A5" s="99"/>
      <c r="B5" s="100"/>
    </row>
    <row r="6" ht="14.25" customHeight="1" spans="1:2">
      <c r="A6" s="101"/>
      <c r="B6" s="102"/>
    </row>
    <row r="7" ht="39" customHeight="1" spans="1:2">
      <c r="A7" s="97" t="s">
        <v>419</v>
      </c>
      <c r="B7" s="103"/>
    </row>
    <row r="9" ht="43.5" customHeight="1" spans="1:2">
      <c r="A9" s="94" t="s">
        <v>496</v>
      </c>
      <c r="B9" s="94"/>
    </row>
  </sheetData>
  <mergeCells count="3">
    <mergeCell ref="A1:B1"/>
    <mergeCell ref="A2:B2"/>
    <mergeCell ref="A9:B9"/>
  </mergeCells>
  <printOptions horizontalCentered="1"/>
  <pageMargins left="0.751388888888889" right="0.751388888888889"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XFD7"/>
  <sheetViews>
    <sheetView workbookViewId="0">
      <selection activeCell="F19" sqref="F19"/>
    </sheetView>
  </sheetViews>
  <sheetFormatPr defaultColWidth="9" defaultRowHeight="13.5" outlineLevelRow="6"/>
  <cols>
    <col min="1" max="1" width="46.625" style="7" customWidth="1"/>
    <col min="2" max="2" width="33.5" style="85" customWidth="1"/>
    <col min="3" max="3" width="15" style="85" customWidth="1"/>
    <col min="4" max="5" width="7" style="85" customWidth="1"/>
    <col min="6" max="6" width="21.25" style="85" customWidth="1"/>
    <col min="7" max="7" width="17.125" style="85" customWidth="1"/>
    <col min="8" max="16372" width="9" style="7"/>
  </cols>
  <sheetData>
    <row r="1" s="6" customFormat="1" ht="50.1" customHeight="1" spans="1:16384">
      <c r="A1" s="86" t="s">
        <v>497</v>
      </c>
      <c r="B1" s="86"/>
      <c r="C1" s="87"/>
      <c r="D1" s="87"/>
      <c r="E1" s="87"/>
      <c r="F1" s="87"/>
      <c r="G1" s="87"/>
      <c r="XEW1" s="20"/>
      <c r="XEX1" s="20"/>
      <c r="XEY1" s="20"/>
      <c r="XEZ1" s="20"/>
      <c r="XFA1" s="20"/>
      <c r="XFB1" s="20"/>
      <c r="XFC1" s="20"/>
      <c r="XFD1" s="20"/>
    </row>
    <row r="2" ht="27" customHeight="1" spans="1:2">
      <c r="A2" s="9" t="s">
        <v>101</v>
      </c>
      <c r="B2" s="9"/>
    </row>
    <row r="3" ht="50.1" customHeight="1" spans="1:2">
      <c r="A3" s="88" t="s">
        <v>498</v>
      </c>
      <c r="B3" s="89" t="s">
        <v>408</v>
      </c>
    </row>
    <row r="4" ht="31.5" customHeight="1" spans="1:2">
      <c r="A4" s="90"/>
      <c r="B4" s="91"/>
    </row>
    <row r="5" ht="50.1" customHeight="1" spans="1:2">
      <c r="A5" s="92" t="s">
        <v>499</v>
      </c>
      <c r="B5" s="93"/>
    </row>
    <row r="7" ht="34.5" customHeight="1" spans="1:2">
      <c r="A7" s="94" t="s">
        <v>496</v>
      </c>
      <c r="B7" s="94"/>
    </row>
  </sheetData>
  <mergeCells count="3">
    <mergeCell ref="A1:B1"/>
    <mergeCell ref="A2:B2"/>
    <mergeCell ref="A7:B7"/>
  </mergeCells>
  <printOptions horizontalCentered="1"/>
  <pageMargins left="0.751388888888889" right="0.751388888888889"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33"/>
  <sheetViews>
    <sheetView workbookViewId="0">
      <selection activeCell="G5" sqref="G5"/>
    </sheetView>
  </sheetViews>
  <sheetFormatPr defaultColWidth="9" defaultRowHeight="13.5" outlineLevelCol="5"/>
  <cols>
    <col min="1" max="1" width="15.875" style="7" customWidth="1"/>
    <col min="2" max="2" width="49.625" style="7" customWidth="1"/>
    <col min="3" max="6" width="13.625" style="7" customWidth="1"/>
    <col min="7" max="16384" width="9" style="7"/>
  </cols>
  <sheetData>
    <row r="1" s="6" customFormat="1" ht="34.5" customHeight="1" spans="1:6">
      <c r="A1" s="53" t="s">
        <v>500</v>
      </c>
      <c r="B1" s="54"/>
      <c r="C1" s="54"/>
      <c r="D1" s="54"/>
      <c r="E1" s="54"/>
      <c r="F1" s="54"/>
    </row>
    <row r="2" ht="24" customHeight="1" spans="1:6">
      <c r="A2" s="55" t="s">
        <v>135</v>
      </c>
      <c r="B2" s="55"/>
      <c r="C2" s="55"/>
      <c r="D2" s="55"/>
      <c r="E2" s="55"/>
      <c r="F2" s="55"/>
    </row>
    <row r="3" ht="30" customHeight="1" spans="1:6">
      <c r="A3" s="10" t="s">
        <v>490</v>
      </c>
      <c r="B3" s="56" t="s">
        <v>137</v>
      </c>
      <c r="C3" s="11" t="s">
        <v>102</v>
      </c>
      <c r="D3" s="11" t="s">
        <v>103</v>
      </c>
      <c r="E3" s="11" t="s">
        <v>72</v>
      </c>
      <c r="F3" s="11" t="s">
        <v>138</v>
      </c>
    </row>
    <row r="4" ht="30" customHeight="1" spans="1:6">
      <c r="A4" s="57">
        <v>10201</v>
      </c>
      <c r="B4" s="58" t="s">
        <v>501</v>
      </c>
      <c r="C4" s="13"/>
      <c r="D4" s="13"/>
      <c r="E4" s="13"/>
      <c r="F4" s="59"/>
    </row>
    <row r="5" ht="30" customHeight="1" spans="1:6">
      <c r="A5" s="60">
        <v>1020101</v>
      </c>
      <c r="B5" s="61" t="s">
        <v>502</v>
      </c>
      <c r="C5" s="15"/>
      <c r="D5" s="15"/>
      <c r="E5" s="15"/>
      <c r="F5" s="62"/>
    </row>
    <row r="6" ht="30" customHeight="1" spans="1:6">
      <c r="A6" s="60">
        <v>1020103</v>
      </c>
      <c r="B6" s="61" t="s">
        <v>503</v>
      </c>
      <c r="C6" s="15"/>
      <c r="D6" s="15"/>
      <c r="E6" s="15"/>
      <c r="F6" s="62"/>
    </row>
    <row r="7" ht="30" customHeight="1" spans="1:6">
      <c r="A7" s="75">
        <v>1020199</v>
      </c>
      <c r="B7" s="76" t="s">
        <v>504</v>
      </c>
      <c r="C7" s="17"/>
      <c r="D7" s="17"/>
      <c r="E7" s="17"/>
      <c r="F7" s="77"/>
    </row>
    <row r="8" ht="30" customHeight="1" spans="1:6">
      <c r="A8" s="78">
        <v>10203</v>
      </c>
      <c r="B8" s="79" t="s">
        <v>505</v>
      </c>
      <c r="C8" s="69"/>
      <c r="D8" s="69"/>
      <c r="E8" s="69"/>
      <c r="F8" s="70"/>
    </row>
    <row r="9" ht="30" customHeight="1" spans="1:6">
      <c r="A9" s="60">
        <v>1020301</v>
      </c>
      <c r="B9" s="61" t="s">
        <v>506</v>
      </c>
      <c r="C9" s="15"/>
      <c r="D9" s="15"/>
      <c r="E9" s="15"/>
      <c r="F9" s="62"/>
    </row>
    <row r="10" ht="30" customHeight="1" spans="1:6">
      <c r="A10" s="60">
        <v>1020302</v>
      </c>
      <c r="B10" s="61" t="s">
        <v>507</v>
      </c>
      <c r="C10" s="15"/>
      <c r="D10" s="15"/>
      <c r="E10" s="15"/>
      <c r="F10" s="62"/>
    </row>
    <row r="11" ht="30" customHeight="1" spans="1:6">
      <c r="A11" s="60">
        <v>1020303</v>
      </c>
      <c r="B11" s="61" t="s">
        <v>508</v>
      </c>
      <c r="C11" s="15"/>
      <c r="D11" s="15"/>
      <c r="E11" s="15"/>
      <c r="F11" s="62"/>
    </row>
    <row r="12" ht="30" customHeight="1" spans="1:6">
      <c r="A12" s="75">
        <v>1020399</v>
      </c>
      <c r="B12" s="76" t="s">
        <v>509</v>
      </c>
      <c r="C12" s="17"/>
      <c r="D12" s="17"/>
      <c r="E12" s="17"/>
      <c r="F12" s="77"/>
    </row>
    <row r="13" ht="30" customHeight="1" spans="1:6">
      <c r="A13" s="78">
        <v>10210</v>
      </c>
      <c r="B13" s="79" t="s">
        <v>510</v>
      </c>
      <c r="C13" s="69">
        <v>1405</v>
      </c>
      <c r="D13" s="69">
        <v>1366</v>
      </c>
      <c r="E13" s="69">
        <v>1366</v>
      </c>
      <c r="F13" s="70">
        <f t="shared" ref="F13:F18" si="0">E13/D13*100</f>
        <v>100</v>
      </c>
    </row>
    <row r="14" ht="30" customHeight="1" spans="1:6">
      <c r="A14" s="60">
        <v>1021001</v>
      </c>
      <c r="B14" s="61" t="s">
        <v>511</v>
      </c>
      <c r="C14" s="15">
        <v>348</v>
      </c>
      <c r="D14" s="15">
        <v>362</v>
      </c>
      <c r="E14" s="15">
        <v>362</v>
      </c>
      <c r="F14" s="62">
        <f t="shared" si="0"/>
        <v>100</v>
      </c>
    </row>
    <row r="15" ht="30" customHeight="1" spans="1:6">
      <c r="A15" s="60">
        <v>1021002</v>
      </c>
      <c r="B15" s="61" t="s">
        <v>512</v>
      </c>
      <c r="C15" s="15">
        <v>983</v>
      </c>
      <c r="D15" s="15">
        <v>943</v>
      </c>
      <c r="E15" s="15">
        <v>943</v>
      </c>
      <c r="F15" s="62">
        <f t="shared" si="0"/>
        <v>100</v>
      </c>
    </row>
    <row r="16" ht="30" customHeight="1" spans="1:6">
      <c r="A16" s="60">
        <v>1021003</v>
      </c>
      <c r="B16" s="61" t="s">
        <v>513</v>
      </c>
      <c r="C16" s="15">
        <v>25</v>
      </c>
      <c r="D16" s="15">
        <v>20</v>
      </c>
      <c r="E16" s="15">
        <v>20</v>
      </c>
      <c r="F16" s="62">
        <f t="shared" si="0"/>
        <v>100</v>
      </c>
    </row>
    <row r="17" ht="30" customHeight="1" spans="1:6">
      <c r="A17" s="60">
        <v>1021099</v>
      </c>
      <c r="B17" s="61" t="s">
        <v>514</v>
      </c>
      <c r="C17" s="15">
        <v>48</v>
      </c>
      <c r="D17" s="15">
        <v>0</v>
      </c>
      <c r="E17" s="15">
        <v>0</v>
      </c>
      <c r="F17" s="62"/>
    </row>
    <row r="18" ht="30" customHeight="1" spans="1:6">
      <c r="A18" s="75">
        <v>1101604</v>
      </c>
      <c r="B18" s="76" t="s">
        <v>515</v>
      </c>
      <c r="C18" s="17">
        <v>1</v>
      </c>
      <c r="D18" s="17">
        <v>41</v>
      </c>
      <c r="E18" s="17">
        <v>41</v>
      </c>
      <c r="F18" s="62">
        <f t="shared" si="0"/>
        <v>100</v>
      </c>
    </row>
    <row r="19" ht="30" customHeight="1" spans="1:6">
      <c r="A19" s="78">
        <v>10211</v>
      </c>
      <c r="B19" s="79" t="s">
        <v>516</v>
      </c>
      <c r="C19" s="69">
        <v>7174</v>
      </c>
      <c r="D19" s="69">
        <v>7069</v>
      </c>
      <c r="E19" s="69">
        <v>7069</v>
      </c>
      <c r="F19" s="59">
        <f t="shared" ref="F19:F24" si="1">E19/D19*100</f>
        <v>100</v>
      </c>
    </row>
    <row r="20" ht="30" customHeight="1" spans="1:6">
      <c r="A20" s="60">
        <v>1021101</v>
      </c>
      <c r="B20" s="61" t="s">
        <v>517</v>
      </c>
      <c r="C20" s="15">
        <v>1288</v>
      </c>
      <c r="D20" s="15">
        <v>1368</v>
      </c>
      <c r="E20" s="15">
        <v>1368</v>
      </c>
      <c r="F20" s="62">
        <f t="shared" si="1"/>
        <v>100</v>
      </c>
    </row>
    <row r="21" ht="30" customHeight="1" spans="1:6">
      <c r="A21" s="60">
        <v>1021102</v>
      </c>
      <c r="B21" s="61" t="s">
        <v>518</v>
      </c>
      <c r="C21" s="15">
        <v>5754</v>
      </c>
      <c r="D21" s="15">
        <v>5591</v>
      </c>
      <c r="E21" s="15">
        <v>5591</v>
      </c>
      <c r="F21" s="62">
        <f t="shared" si="1"/>
        <v>100</v>
      </c>
    </row>
    <row r="22" ht="30" customHeight="1" spans="1:6">
      <c r="A22" s="60">
        <v>1021103</v>
      </c>
      <c r="B22" s="80" t="s">
        <v>519</v>
      </c>
      <c r="C22" s="15">
        <v>32</v>
      </c>
      <c r="D22" s="15">
        <v>30</v>
      </c>
      <c r="E22" s="15">
        <v>30</v>
      </c>
      <c r="F22" s="62">
        <f t="shared" si="1"/>
        <v>100</v>
      </c>
    </row>
    <row r="23" ht="30" customHeight="1" spans="1:6">
      <c r="A23" s="60">
        <v>1101605</v>
      </c>
      <c r="B23" s="80" t="s">
        <v>520</v>
      </c>
      <c r="C23" s="15">
        <v>100</v>
      </c>
      <c r="D23" s="15">
        <v>77</v>
      </c>
      <c r="E23" s="15">
        <v>77</v>
      </c>
      <c r="F23" s="62">
        <f t="shared" si="1"/>
        <v>100</v>
      </c>
    </row>
    <row r="24" ht="30" customHeight="1" spans="1:6">
      <c r="A24" s="75">
        <v>1021199</v>
      </c>
      <c r="B24" s="76" t="s">
        <v>521</v>
      </c>
      <c r="C24" s="17"/>
      <c r="D24" s="17">
        <v>3</v>
      </c>
      <c r="E24" s="17">
        <v>3</v>
      </c>
      <c r="F24" s="77">
        <f t="shared" si="1"/>
        <v>100</v>
      </c>
    </row>
    <row r="25" ht="30" customHeight="1" spans="1:6">
      <c r="A25" s="78">
        <v>10212</v>
      </c>
      <c r="B25" s="79" t="s">
        <v>522</v>
      </c>
      <c r="C25" s="69"/>
      <c r="D25" s="69"/>
      <c r="E25" s="69"/>
      <c r="F25" s="70"/>
    </row>
    <row r="26" ht="30" customHeight="1" spans="1:6">
      <c r="A26" s="60">
        <v>1021201</v>
      </c>
      <c r="B26" s="61" t="s">
        <v>523</v>
      </c>
      <c r="C26" s="15"/>
      <c r="D26" s="15"/>
      <c r="E26" s="15"/>
      <c r="F26" s="62"/>
    </row>
    <row r="27" ht="30" customHeight="1" spans="1:6">
      <c r="A27" s="60">
        <v>1021202</v>
      </c>
      <c r="B27" s="61" t="s">
        <v>524</v>
      </c>
      <c r="C27" s="15"/>
      <c r="D27" s="15"/>
      <c r="E27" s="15"/>
      <c r="F27" s="62"/>
    </row>
    <row r="28" ht="30" customHeight="1" spans="1:6">
      <c r="A28" s="75">
        <v>1021203</v>
      </c>
      <c r="B28" s="76" t="s">
        <v>525</v>
      </c>
      <c r="C28" s="17"/>
      <c r="D28" s="17"/>
      <c r="E28" s="17"/>
      <c r="F28" s="77"/>
    </row>
    <row r="29" ht="30" customHeight="1" spans="1:6">
      <c r="A29" s="78">
        <v>110</v>
      </c>
      <c r="B29" s="79" t="s">
        <v>526</v>
      </c>
      <c r="C29" s="69">
        <v>3342</v>
      </c>
      <c r="D29" s="69">
        <v>3342</v>
      </c>
      <c r="E29" s="69">
        <v>3342</v>
      </c>
      <c r="F29" s="70">
        <f t="shared" ref="F29:F33" si="2">E29/D29*100</f>
        <v>100</v>
      </c>
    </row>
    <row r="30" ht="30" customHeight="1" spans="1:6">
      <c r="A30" s="60">
        <v>110080303</v>
      </c>
      <c r="B30" s="81" t="s">
        <v>527</v>
      </c>
      <c r="C30" s="15"/>
      <c r="D30" s="15"/>
      <c r="E30" s="15"/>
      <c r="F30" s="62"/>
    </row>
    <row r="31" ht="30" customHeight="1" spans="1:6">
      <c r="A31" s="60">
        <v>110080305</v>
      </c>
      <c r="B31" s="81" t="s">
        <v>528</v>
      </c>
      <c r="C31" s="15">
        <v>2968</v>
      </c>
      <c r="D31" s="15">
        <v>2968</v>
      </c>
      <c r="E31" s="15">
        <v>2968</v>
      </c>
      <c r="F31" s="62">
        <f t="shared" si="2"/>
        <v>100</v>
      </c>
    </row>
    <row r="32" ht="30" customHeight="1" spans="1:6">
      <c r="A32" s="75">
        <v>110080306</v>
      </c>
      <c r="B32" s="82" t="s">
        <v>529</v>
      </c>
      <c r="C32" s="17">
        <v>374</v>
      </c>
      <c r="D32" s="17">
        <v>374</v>
      </c>
      <c r="E32" s="17">
        <v>374</v>
      </c>
      <c r="F32" s="77">
        <f t="shared" si="2"/>
        <v>100</v>
      </c>
    </row>
    <row r="33" ht="30" customHeight="1" spans="1:6">
      <c r="A33" s="83" t="s">
        <v>530</v>
      </c>
      <c r="B33" s="83"/>
      <c r="C33" s="84">
        <f>C4+C8+C13+C19+C25+C29</f>
        <v>11921</v>
      </c>
      <c r="D33" s="84">
        <f>D4+D8+D13+D19+D25+D29</f>
        <v>11777</v>
      </c>
      <c r="E33" s="84">
        <f>E4+E8+E13+E19+E25+E29</f>
        <v>11777</v>
      </c>
      <c r="F33" s="77">
        <f t="shared" si="2"/>
        <v>100</v>
      </c>
    </row>
  </sheetData>
  <mergeCells count="3">
    <mergeCell ref="A1:F1"/>
    <mergeCell ref="A2:F2"/>
    <mergeCell ref="A33:B33"/>
  </mergeCells>
  <printOptions horizontalCentered="1"/>
  <pageMargins left="0.748031496062992" right="0.748031496062992" top="0.984251968503937" bottom="0.984251968503937" header="0.511811023622047" footer="0.511811023622047"/>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23"/>
  <sheetViews>
    <sheetView workbookViewId="0">
      <selection activeCell="F4" sqref="F4"/>
    </sheetView>
  </sheetViews>
  <sheetFormatPr defaultColWidth="9" defaultRowHeight="13.5" outlineLevelCol="5"/>
  <cols>
    <col min="1" max="1" width="15.875" style="7" customWidth="1"/>
    <col min="2" max="2" width="46.375" style="7" customWidth="1"/>
    <col min="3" max="6" width="13.625" style="7" customWidth="1"/>
    <col min="7" max="16384" width="9" style="7"/>
  </cols>
  <sheetData>
    <row r="1" s="6" customFormat="1" ht="50.1" customHeight="1" spans="1:6">
      <c r="A1" s="53" t="s">
        <v>531</v>
      </c>
      <c r="B1" s="54"/>
      <c r="C1" s="54"/>
      <c r="D1" s="54"/>
      <c r="E1" s="54"/>
      <c r="F1" s="54"/>
    </row>
    <row r="2" ht="27" customHeight="1" spans="1:6">
      <c r="A2" s="55" t="s">
        <v>135</v>
      </c>
      <c r="B2" s="55"/>
      <c r="C2" s="55"/>
      <c r="D2" s="55"/>
      <c r="E2" s="55"/>
      <c r="F2" s="55"/>
    </row>
    <row r="3" ht="30" customHeight="1" spans="1:6">
      <c r="A3" s="10" t="s">
        <v>490</v>
      </c>
      <c r="B3" s="56" t="s">
        <v>137</v>
      </c>
      <c r="C3" s="11" t="s">
        <v>102</v>
      </c>
      <c r="D3" s="11" t="s">
        <v>103</v>
      </c>
      <c r="E3" s="11" t="s">
        <v>72</v>
      </c>
      <c r="F3" s="11" t="s">
        <v>138</v>
      </c>
    </row>
    <row r="4" ht="30" customHeight="1" spans="1:6">
      <c r="A4" s="57">
        <v>20901</v>
      </c>
      <c r="B4" s="58" t="s">
        <v>532</v>
      </c>
      <c r="C4" s="13"/>
      <c r="D4" s="13"/>
      <c r="E4" s="13"/>
      <c r="F4" s="59"/>
    </row>
    <row r="5" ht="30" customHeight="1" spans="1:6">
      <c r="A5" s="60">
        <v>2090101</v>
      </c>
      <c r="B5" s="61" t="s">
        <v>533</v>
      </c>
      <c r="C5" s="15"/>
      <c r="D5" s="15"/>
      <c r="E5" s="15"/>
      <c r="F5" s="62"/>
    </row>
    <row r="6" ht="30" customHeight="1" spans="1:6">
      <c r="A6" s="60">
        <v>2090103</v>
      </c>
      <c r="B6" s="61" t="s">
        <v>534</v>
      </c>
      <c r="C6" s="15"/>
      <c r="D6" s="15"/>
      <c r="E6" s="15"/>
      <c r="F6" s="62"/>
    </row>
    <row r="7" ht="30" customHeight="1" spans="1:6">
      <c r="A7" s="57">
        <v>20903</v>
      </c>
      <c r="B7" s="58" t="s">
        <v>535</v>
      </c>
      <c r="C7" s="13"/>
      <c r="D7" s="13"/>
      <c r="E7" s="13"/>
      <c r="F7" s="59"/>
    </row>
    <row r="8" ht="30" customHeight="1" spans="1:6">
      <c r="A8" s="60">
        <v>2090301</v>
      </c>
      <c r="B8" s="61" t="s">
        <v>536</v>
      </c>
      <c r="C8" s="15"/>
      <c r="D8" s="15"/>
      <c r="E8" s="15"/>
      <c r="F8" s="62"/>
    </row>
    <row r="9" ht="30" customHeight="1" spans="1:6">
      <c r="A9" s="60">
        <v>2090302</v>
      </c>
      <c r="B9" s="61" t="s">
        <v>537</v>
      </c>
      <c r="C9" s="15"/>
      <c r="D9" s="15"/>
      <c r="E9" s="15"/>
      <c r="F9" s="62"/>
    </row>
    <row r="10" ht="30" customHeight="1" spans="1:6">
      <c r="A10" s="63">
        <v>20910</v>
      </c>
      <c r="B10" s="64" t="s">
        <v>538</v>
      </c>
      <c r="C10" s="13">
        <v>1013</v>
      </c>
      <c r="D10" s="13">
        <v>1035</v>
      </c>
      <c r="E10" s="13">
        <v>1035</v>
      </c>
      <c r="F10" s="59">
        <f t="shared" ref="F10:F13" si="0">E10/D10*100</f>
        <v>100</v>
      </c>
    </row>
    <row r="11" ht="30" customHeight="1" spans="1:6">
      <c r="A11" s="65">
        <v>2091001</v>
      </c>
      <c r="B11" s="66" t="s">
        <v>539</v>
      </c>
      <c r="C11" s="15">
        <v>936</v>
      </c>
      <c r="D11" s="15">
        <v>1034</v>
      </c>
      <c r="E11" s="15">
        <v>1034</v>
      </c>
      <c r="F11" s="62">
        <f t="shared" si="0"/>
        <v>100</v>
      </c>
    </row>
    <row r="12" ht="30" customHeight="1" spans="1:6">
      <c r="A12" s="65">
        <v>2091099</v>
      </c>
      <c r="B12" s="66" t="s">
        <v>540</v>
      </c>
      <c r="C12" s="15">
        <v>77</v>
      </c>
      <c r="D12" s="15">
        <v>1</v>
      </c>
      <c r="E12" s="15">
        <v>1</v>
      </c>
      <c r="F12" s="62"/>
    </row>
    <row r="13" ht="30" customHeight="1" spans="1:6">
      <c r="A13" s="63">
        <v>20911</v>
      </c>
      <c r="B13" s="64" t="s">
        <v>541</v>
      </c>
      <c r="C13" s="13">
        <v>6955</v>
      </c>
      <c r="D13" s="13">
        <v>6253</v>
      </c>
      <c r="E13" s="13">
        <v>6253</v>
      </c>
      <c r="F13" s="59">
        <f t="shared" si="0"/>
        <v>100</v>
      </c>
    </row>
    <row r="14" ht="30" customHeight="1" spans="1:6">
      <c r="A14" s="65">
        <v>2091101</v>
      </c>
      <c r="B14" s="66" t="s">
        <v>542</v>
      </c>
      <c r="C14" s="15">
        <v>6035</v>
      </c>
      <c r="D14" s="15">
        <v>6211</v>
      </c>
      <c r="E14" s="15">
        <v>6211</v>
      </c>
      <c r="F14" s="62">
        <v>100</v>
      </c>
    </row>
    <row r="15" ht="30" customHeight="1" spans="1:6">
      <c r="A15" s="65">
        <v>2091199</v>
      </c>
      <c r="B15" s="66" t="s">
        <v>543</v>
      </c>
      <c r="C15" s="15">
        <v>920</v>
      </c>
      <c r="D15" s="15">
        <v>41</v>
      </c>
      <c r="E15" s="15">
        <v>41</v>
      </c>
      <c r="F15" s="62">
        <v>100</v>
      </c>
    </row>
    <row r="16" ht="30" customHeight="1" spans="1:6">
      <c r="A16" s="63">
        <v>20912</v>
      </c>
      <c r="B16" s="64" t="s">
        <v>544</v>
      </c>
      <c r="C16" s="13"/>
      <c r="D16" s="13"/>
      <c r="E16" s="13"/>
      <c r="F16" s="59"/>
    </row>
    <row r="17" ht="30" customHeight="1" spans="1:6">
      <c r="A17" s="65">
        <v>2091201</v>
      </c>
      <c r="B17" s="66" t="s">
        <v>545</v>
      </c>
      <c r="C17" s="15"/>
      <c r="D17" s="15"/>
      <c r="E17" s="15"/>
      <c r="F17" s="62"/>
    </row>
    <row r="18" ht="30" customHeight="1" spans="1:6">
      <c r="A18" s="65">
        <v>2091202</v>
      </c>
      <c r="B18" s="66" t="s">
        <v>546</v>
      </c>
      <c r="C18" s="15"/>
      <c r="D18" s="15"/>
      <c r="E18" s="15"/>
      <c r="F18" s="62"/>
    </row>
    <row r="19" ht="30" customHeight="1" spans="1:6">
      <c r="A19" s="63">
        <v>230</v>
      </c>
      <c r="B19" s="64" t="s">
        <v>547</v>
      </c>
      <c r="C19" s="13">
        <v>3953</v>
      </c>
      <c r="D19" s="13">
        <v>4708</v>
      </c>
      <c r="E19" s="13">
        <v>4708</v>
      </c>
      <c r="F19" s="59">
        <f>E19/D19*100</f>
        <v>100</v>
      </c>
    </row>
    <row r="20" ht="30" customHeight="1" spans="1:6">
      <c r="A20" s="67">
        <v>2301701</v>
      </c>
      <c r="B20" s="68" t="s">
        <v>548</v>
      </c>
      <c r="C20" s="15"/>
      <c r="D20" s="69"/>
      <c r="E20" s="69"/>
      <c r="F20" s="70"/>
    </row>
    <row r="21" ht="30" customHeight="1" spans="1:6">
      <c r="A21" s="67">
        <v>2301704</v>
      </c>
      <c r="B21" s="68" t="s">
        <v>549</v>
      </c>
      <c r="C21" s="15">
        <v>3360</v>
      </c>
      <c r="D21" s="15">
        <v>3303</v>
      </c>
      <c r="E21" s="15">
        <v>3303</v>
      </c>
      <c r="F21" s="62">
        <f>E21/D21*100</f>
        <v>100</v>
      </c>
    </row>
    <row r="22" ht="30" customHeight="1" spans="1:6">
      <c r="A22" s="67">
        <v>2301705</v>
      </c>
      <c r="B22" s="71" t="s">
        <v>550</v>
      </c>
      <c r="C22" s="17">
        <v>593</v>
      </c>
      <c r="D22" s="17">
        <v>1405</v>
      </c>
      <c r="E22" s="17">
        <v>1405</v>
      </c>
      <c r="F22" s="62">
        <f>E22/D22*100</f>
        <v>100</v>
      </c>
    </row>
    <row r="23" ht="30" customHeight="1" spans="1:6">
      <c r="A23" s="72" t="s">
        <v>551</v>
      </c>
      <c r="B23" s="72"/>
      <c r="C23" s="73">
        <f>C4+C7+C10+C13+C16+C19</f>
        <v>11921</v>
      </c>
      <c r="D23" s="73">
        <f>D4+D7+D10+D13+D16+D19</f>
        <v>11996</v>
      </c>
      <c r="E23" s="73">
        <f>E4+E7+E10+E13+E16+E19</f>
        <v>11996</v>
      </c>
      <c r="F23" s="74">
        <f>E23/D23*100</f>
        <v>100</v>
      </c>
    </row>
  </sheetData>
  <mergeCells count="3">
    <mergeCell ref="A1:F1"/>
    <mergeCell ref="A2:F2"/>
    <mergeCell ref="A23:B23"/>
  </mergeCells>
  <printOptions horizontalCentered="1"/>
  <pageMargins left="0.748031496062992" right="0.748031496062992" top="0.984251968503937" bottom="0.984251968503937" header="0.511811023622047" footer="0.511811023622047"/>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17"/>
  <sheetViews>
    <sheetView topLeftCell="A7" workbookViewId="0">
      <selection activeCell="K12" sqref="K12"/>
    </sheetView>
  </sheetViews>
  <sheetFormatPr defaultColWidth="9" defaultRowHeight="13.5" outlineLevelCol="7"/>
  <cols>
    <col min="1" max="1" width="43.625" customWidth="1"/>
    <col min="2" max="2" width="11.375" customWidth="1"/>
    <col min="3" max="3" width="10.5" customWidth="1"/>
    <col min="4" max="5" width="9.875" customWidth="1"/>
    <col min="6" max="8" width="9" hidden="1" customWidth="1"/>
  </cols>
  <sheetData>
    <row r="1" customFormat="1" ht="24" spans="1:5">
      <c r="A1" s="30" t="s">
        <v>552</v>
      </c>
      <c r="B1" s="30"/>
      <c r="C1" s="30"/>
      <c r="D1" s="30"/>
      <c r="E1" s="30"/>
    </row>
    <row r="2" customFormat="1" ht="15" spans="1:5">
      <c r="A2" s="31"/>
      <c r="B2" s="31"/>
      <c r="C2" s="32"/>
      <c r="D2" s="33"/>
      <c r="E2" s="34" t="s">
        <v>553</v>
      </c>
    </row>
    <row r="3" customFormat="1" ht="43.5" spans="1:5">
      <c r="A3" s="35" t="s">
        <v>554</v>
      </c>
      <c r="B3" s="36" t="s">
        <v>555</v>
      </c>
      <c r="C3" s="37" t="s">
        <v>72</v>
      </c>
      <c r="D3" s="36" t="s">
        <v>73</v>
      </c>
      <c r="E3" s="38" t="s">
        <v>556</v>
      </c>
    </row>
    <row r="4" customFormat="1" ht="35" customHeight="1" spans="1:5">
      <c r="A4" s="39" t="s">
        <v>557</v>
      </c>
      <c r="B4" s="40"/>
      <c r="C4" s="40"/>
      <c r="D4" s="41"/>
      <c r="E4" s="42"/>
    </row>
    <row r="5" customFormat="1" ht="35" customHeight="1" spans="1:5">
      <c r="A5" s="39" t="s">
        <v>558</v>
      </c>
      <c r="B5" s="40"/>
      <c r="C5" s="40"/>
      <c r="D5" s="41"/>
      <c r="E5" s="42"/>
    </row>
    <row r="6" customFormat="1" ht="35" customHeight="1" spans="1:5">
      <c r="A6" s="39" t="s">
        <v>559</v>
      </c>
      <c r="B6" s="40"/>
      <c r="C6" s="40"/>
      <c r="D6" s="41"/>
      <c r="E6" s="42"/>
    </row>
    <row r="7" customFormat="1" ht="35" customHeight="1" spans="1:5">
      <c r="A7" s="39" t="s">
        <v>560</v>
      </c>
      <c r="B7" s="40"/>
      <c r="C7" s="40"/>
      <c r="D7" s="41"/>
      <c r="E7" s="42"/>
    </row>
    <row r="8" ht="35" customHeight="1" spans="1:8">
      <c r="A8" s="39" t="s">
        <v>561</v>
      </c>
      <c r="B8" s="40"/>
      <c r="C8" s="40"/>
      <c r="D8" s="43"/>
      <c r="E8" s="44"/>
      <c r="H8" s="40">
        <v>-680</v>
      </c>
    </row>
    <row r="9" ht="35" customHeight="1" spans="1:8">
      <c r="A9" s="39" t="s">
        <v>562</v>
      </c>
      <c r="B9" s="40"/>
      <c r="C9" s="40"/>
      <c r="D9" s="43"/>
      <c r="E9" s="44"/>
      <c r="H9" s="40">
        <v>5020</v>
      </c>
    </row>
    <row r="10" ht="35" customHeight="1" spans="1:8">
      <c r="A10" s="39" t="s">
        <v>563</v>
      </c>
      <c r="B10" s="40"/>
      <c r="C10" s="40"/>
      <c r="D10" s="43"/>
      <c r="E10" s="44"/>
      <c r="H10" s="40"/>
    </row>
    <row r="11" ht="35" customHeight="1" spans="1:8">
      <c r="A11" s="39" t="s">
        <v>564</v>
      </c>
      <c r="B11" s="40"/>
      <c r="C11" s="40"/>
      <c r="D11" s="43"/>
      <c r="E11" s="44"/>
      <c r="H11" s="40"/>
    </row>
    <row r="12" ht="35" customHeight="1" spans="1:8">
      <c r="A12" s="39" t="s">
        <v>565</v>
      </c>
      <c r="B12" s="45">
        <v>392</v>
      </c>
      <c r="C12" s="40">
        <v>331</v>
      </c>
      <c r="D12" s="43">
        <f t="shared" ref="D8:D17" si="0">C12/B12</f>
        <v>0.844387755102041</v>
      </c>
      <c r="E12" s="44">
        <f t="shared" ref="E8:E17" si="1">C12/H12-1</f>
        <v>-0.0377906976744186</v>
      </c>
      <c r="H12" s="40">
        <v>344</v>
      </c>
    </row>
    <row r="13" ht="35" customHeight="1" spans="1:8">
      <c r="A13" s="39" t="s">
        <v>566</v>
      </c>
      <c r="B13" s="45">
        <v>3360</v>
      </c>
      <c r="C13" s="40">
        <v>3303</v>
      </c>
      <c r="D13" s="43">
        <f t="shared" si="0"/>
        <v>0.983035714285714</v>
      </c>
      <c r="E13" s="44">
        <f t="shared" si="1"/>
        <v>0.111372812920592</v>
      </c>
      <c r="H13" s="40">
        <v>2972</v>
      </c>
    </row>
    <row r="14" ht="35" customHeight="1" spans="1:8">
      <c r="A14" s="39" t="s">
        <v>567</v>
      </c>
      <c r="B14" s="45">
        <v>219</v>
      </c>
      <c r="C14" s="40">
        <v>816</v>
      </c>
      <c r="D14" s="43">
        <f t="shared" si="0"/>
        <v>3.72602739726027</v>
      </c>
      <c r="E14" s="44">
        <f t="shared" si="1"/>
        <v>34.4782608695652</v>
      </c>
      <c r="H14" s="40">
        <v>23</v>
      </c>
    </row>
    <row r="15" ht="35" customHeight="1" spans="1:8">
      <c r="A15" s="39" t="s">
        <v>568</v>
      </c>
      <c r="B15" s="45">
        <v>593</v>
      </c>
      <c r="C15" s="40">
        <v>1405</v>
      </c>
      <c r="D15" s="46">
        <f t="shared" si="0"/>
        <v>2.36930860033727</v>
      </c>
      <c r="E15" s="44">
        <f t="shared" si="1"/>
        <v>1.38539898132428</v>
      </c>
      <c r="H15" s="40">
        <v>589</v>
      </c>
    </row>
    <row r="16" ht="35" customHeight="1" spans="1:8">
      <c r="A16" s="47" t="s">
        <v>569</v>
      </c>
      <c r="B16" s="48">
        <f>B12+B14</f>
        <v>611</v>
      </c>
      <c r="C16" s="48">
        <f>C12+C14</f>
        <v>1147</v>
      </c>
      <c r="D16" s="46">
        <f t="shared" si="0"/>
        <v>1.8772504091653</v>
      </c>
      <c r="E16" s="49">
        <f t="shared" si="1"/>
        <v>2.12534059945504</v>
      </c>
      <c r="H16" s="48">
        <v>367</v>
      </c>
    </row>
    <row r="17" ht="35" customHeight="1" spans="1:8">
      <c r="A17" s="50" t="s">
        <v>570</v>
      </c>
      <c r="B17" s="51">
        <f>B13+B15</f>
        <v>3953</v>
      </c>
      <c r="C17" s="51">
        <f>C13+C15</f>
        <v>4708</v>
      </c>
      <c r="D17" s="46">
        <f t="shared" si="0"/>
        <v>1.1909941816342</v>
      </c>
      <c r="E17" s="52">
        <f t="shared" si="1"/>
        <v>0.322100533557989</v>
      </c>
      <c r="H17" s="51">
        <v>3561</v>
      </c>
    </row>
  </sheetData>
  <mergeCells count="1">
    <mergeCell ref="A1:E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9"/>
  <sheetViews>
    <sheetView workbookViewId="0">
      <selection activeCell="G12" sqref="G12"/>
    </sheetView>
  </sheetViews>
  <sheetFormatPr defaultColWidth="9" defaultRowHeight="13.5"/>
  <cols>
    <col min="1" max="1" width="5.625" customWidth="1"/>
    <col min="2" max="2" width="62.25" style="7" customWidth="1"/>
    <col min="3" max="3" width="16" style="7" customWidth="1"/>
    <col min="4" max="4" width="17.875" style="7" customWidth="1"/>
    <col min="5" max="5" width="20.375" style="7" customWidth="1"/>
    <col min="6" max="6" width="34.625" style="7" customWidth="1"/>
    <col min="7" max="7" width="12.875" style="7" customWidth="1"/>
    <col min="8" max="8" width="12.125" style="7" customWidth="1"/>
    <col min="9" max="9" width="6.125" style="7" customWidth="1"/>
    <col min="10" max="16384" width="9" style="7"/>
  </cols>
  <sheetData>
    <row r="1" s="6" customFormat="1" ht="50.1" customHeight="1" spans="1:8">
      <c r="A1" s="8" t="s">
        <v>571</v>
      </c>
      <c r="B1" s="8"/>
      <c r="C1" s="8"/>
      <c r="D1" s="8"/>
      <c r="E1" s="8"/>
      <c r="F1" s="8"/>
      <c r="G1" s="8"/>
      <c r="H1" s="8"/>
    </row>
    <row r="2" ht="27" customHeight="1" spans="1:8">
      <c r="A2" s="9" t="s">
        <v>572</v>
      </c>
      <c r="B2" s="9"/>
      <c r="C2" s="9"/>
      <c r="D2" s="9"/>
      <c r="E2" s="9"/>
      <c r="F2" s="9"/>
      <c r="G2" s="9"/>
      <c r="H2" s="9"/>
    </row>
    <row r="3" ht="48.95" customHeight="1" spans="1:9">
      <c r="A3" s="21" t="s">
        <v>573</v>
      </c>
      <c r="B3" s="21"/>
      <c r="C3" s="22" t="s">
        <v>574</v>
      </c>
      <c r="D3" s="22" t="s">
        <v>575</v>
      </c>
      <c r="E3" s="22" t="s">
        <v>576</v>
      </c>
      <c r="F3" s="22" t="s">
        <v>577</v>
      </c>
      <c r="G3" s="22" t="s">
        <v>578</v>
      </c>
      <c r="H3" s="23" t="s">
        <v>579</v>
      </c>
      <c r="I3"/>
    </row>
    <row r="4" ht="36" customHeight="1" spans="1:9">
      <c r="A4" s="24"/>
      <c r="B4" s="25" t="s">
        <v>580</v>
      </c>
      <c r="C4" s="26" t="s">
        <v>581</v>
      </c>
      <c r="D4" s="26" t="s">
        <v>582</v>
      </c>
      <c r="E4" s="25" t="s">
        <v>583</v>
      </c>
      <c r="F4" s="26" t="s">
        <v>584</v>
      </c>
      <c r="G4" s="27" t="s">
        <v>585</v>
      </c>
      <c r="H4" s="28" t="s">
        <v>586</v>
      </c>
      <c r="I4"/>
    </row>
    <row r="5" ht="31" customHeight="1" spans="1:9">
      <c r="A5" s="24"/>
      <c r="B5" s="25" t="s">
        <v>587</v>
      </c>
      <c r="C5" s="26" t="s">
        <v>588</v>
      </c>
      <c r="D5" s="26" t="s">
        <v>582</v>
      </c>
      <c r="E5" s="25" t="s">
        <v>583</v>
      </c>
      <c r="F5" s="26" t="s">
        <v>589</v>
      </c>
      <c r="G5" s="27" t="s">
        <v>585</v>
      </c>
      <c r="H5" s="28" t="s">
        <v>586</v>
      </c>
      <c r="I5"/>
    </row>
    <row r="6" ht="34" customHeight="1" spans="1:9">
      <c r="A6" s="24"/>
      <c r="B6" s="25" t="s">
        <v>590</v>
      </c>
      <c r="C6" s="26" t="s">
        <v>591</v>
      </c>
      <c r="D6" s="26" t="s">
        <v>592</v>
      </c>
      <c r="E6" s="25" t="s">
        <v>583</v>
      </c>
      <c r="F6" s="26" t="s">
        <v>593</v>
      </c>
      <c r="G6" s="27" t="s">
        <v>585</v>
      </c>
      <c r="H6" s="28" t="s">
        <v>594</v>
      </c>
      <c r="I6"/>
    </row>
    <row r="7" ht="42" customHeight="1" spans="1:9">
      <c r="A7" s="24"/>
      <c r="B7" s="25" t="s">
        <v>595</v>
      </c>
      <c r="C7" s="26" t="s">
        <v>596</v>
      </c>
      <c r="D7" s="26" t="s">
        <v>597</v>
      </c>
      <c r="E7" s="25" t="s">
        <v>583</v>
      </c>
      <c r="F7" s="26" t="s">
        <v>598</v>
      </c>
      <c r="G7" s="27" t="s">
        <v>585</v>
      </c>
      <c r="H7" s="28" t="s">
        <v>586</v>
      </c>
      <c r="I7"/>
    </row>
    <row r="9" spans="1:1">
      <c r="A9" s="29" t="s">
        <v>599</v>
      </c>
    </row>
  </sheetData>
  <mergeCells count="3">
    <mergeCell ref="A1:H1"/>
    <mergeCell ref="A2:H2"/>
    <mergeCell ref="A3:B3"/>
  </mergeCells>
  <printOptions horizontalCentered="1"/>
  <pageMargins left="0.751388888888889" right="0.751388888888889" top="1" bottom="1" header="0.5" footer="0.5"/>
  <pageSetup paperSize="9" scale="79" fitToHeight="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XFD23"/>
  <sheetViews>
    <sheetView zoomScale="80" zoomScaleNormal="80" workbookViewId="0">
      <selection activeCell="G16" sqref="G16"/>
    </sheetView>
  </sheetViews>
  <sheetFormatPr defaultColWidth="9" defaultRowHeight="13.5"/>
  <cols>
    <col min="1" max="1" width="55.625" style="7" customWidth="1"/>
    <col min="2" max="2" width="30.5" style="7" customWidth="1"/>
    <col min="3" max="16371" width="9" style="7"/>
  </cols>
  <sheetData>
    <row r="1" s="6" customFormat="1" ht="50.1" customHeight="1" spans="1:16384">
      <c r="A1" s="8" t="s">
        <v>600</v>
      </c>
      <c r="B1" s="8"/>
      <c r="XEW1" s="20"/>
      <c r="XEX1" s="20"/>
      <c r="XEY1" s="20"/>
      <c r="XEZ1" s="20"/>
      <c r="XFA1" s="20"/>
      <c r="XFB1" s="20"/>
      <c r="XFC1" s="20"/>
      <c r="XFD1" s="20"/>
    </row>
    <row r="2" ht="27" customHeight="1" spans="1:2">
      <c r="A2" s="9" t="s">
        <v>69</v>
      </c>
      <c r="B2" s="9"/>
    </row>
    <row r="3" ht="36" customHeight="1" spans="1:2">
      <c r="A3" s="10" t="s">
        <v>434</v>
      </c>
      <c r="B3" s="11" t="s">
        <v>601</v>
      </c>
    </row>
    <row r="4" ht="24" customHeight="1" spans="1:2">
      <c r="A4" s="12" t="s">
        <v>602</v>
      </c>
      <c r="B4" s="13">
        <f>SUM(B5+B6)</f>
        <v>76819.5</v>
      </c>
    </row>
    <row r="5" ht="24" customHeight="1" spans="1:2">
      <c r="A5" s="14" t="s">
        <v>603</v>
      </c>
      <c r="B5" s="15">
        <v>24519.5</v>
      </c>
    </row>
    <row r="6" ht="24" customHeight="1" spans="1:2">
      <c r="A6" s="16" t="s">
        <v>604</v>
      </c>
      <c r="B6" s="17">
        <v>52300</v>
      </c>
    </row>
    <row r="7" ht="24" customHeight="1" spans="1:2">
      <c r="A7" s="12" t="s">
        <v>605</v>
      </c>
      <c r="B7" s="13">
        <f>SUM(B8+B9)</f>
        <v>76819.5</v>
      </c>
    </row>
    <row r="8" ht="24" customHeight="1" spans="1:2">
      <c r="A8" s="14" t="s">
        <v>603</v>
      </c>
      <c r="B8" s="15">
        <v>24519.5</v>
      </c>
    </row>
    <row r="9" ht="24" customHeight="1" spans="1:2">
      <c r="A9" s="16" t="s">
        <v>604</v>
      </c>
      <c r="B9" s="17">
        <v>52300</v>
      </c>
    </row>
    <row r="10" ht="24" customHeight="1" spans="1:2">
      <c r="A10" s="12" t="s">
        <v>606</v>
      </c>
      <c r="B10" s="18">
        <v>27000</v>
      </c>
    </row>
    <row r="11" ht="24" customHeight="1" spans="1:2">
      <c r="A11" s="14" t="s">
        <v>603</v>
      </c>
      <c r="B11" s="15">
        <v>2700</v>
      </c>
    </row>
    <row r="12" ht="24" customHeight="1" spans="1:2">
      <c r="A12" s="16" t="s">
        <v>604</v>
      </c>
      <c r="B12" s="17">
        <v>21000</v>
      </c>
    </row>
    <row r="13" ht="24" customHeight="1" spans="1:2">
      <c r="A13" s="12" t="s">
        <v>607</v>
      </c>
      <c r="B13" s="18">
        <v>3019.5</v>
      </c>
    </row>
    <row r="14" ht="24" customHeight="1" spans="1:2">
      <c r="A14" s="14" t="s">
        <v>603</v>
      </c>
      <c r="B14" s="15">
        <v>3019.5</v>
      </c>
    </row>
    <row r="15" s="7" customFormat="1" ht="24" customHeight="1" spans="1:2">
      <c r="A15" s="12" t="s">
        <v>608</v>
      </c>
      <c r="B15" s="13">
        <v>1982</v>
      </c>
    </row>
    <row r="16" ht="24" customHeight="1" spans="1:2">
      <c r="A16" s="14" t="s">
        <v>603</v>
      </c>
      <c r="B16" s="15">
        <v>806.3</v>
      </c>
    </row>
    <row r="17" ht="24" customHeight="1" spans="1:2">
      <c r="A17" s="16" t="s">
        <v>604</v>
      </c>
      <c r="B17" s="17">
        <v>1829.5</v>
      </c>
    </row>
    <row r="18" ht="24" customHeight="1" spans="1:2">
      <c r="A18" s="12" t="s">
        <v>609</v>
      </c>
      <c r="B18" s="13">
        <v>97500</v>
      </c>
    </row>
    <row r="19" ht="24" customHeight="1" spans="1:2">
      <c r="A19" s="14" t="s">
        <v>603</v>
      </c>
      <c r="B19" s="15">
        <v>24200</v>
      </c>
    </row>
    <row r="20" ht="24" customHeight="1" spans="1:2">
      <c r="A20" s="16" t="s">
        <v>604</v>
      </c>
      <c r="B20" s="17">
        <v>73300</v>
      </c>
    </row>
    <row r="21" ht="24" customHeight="1" spans="1:2">
      <c r="A21" s="19" t="s">
        <v>610</v>
      </c>
      <c r="B21" s="13">
        <v>97500</v>
      </c>
    </row>
    <row r="22" ht="24" customHeight="1" spans="1:2">
      <c r="A22" s="14" t="s">
        <v>603</v>
      </c>
      <c r="B22" s="15">
        <v>24200</v>
      </c>
    </row>
    <row r="23" ht="24" customHeight="1" spans="1:2">
      <c r="A23" s="16" t="s">
        <v>604</v>
      </c>
      <c r="B23" s="17">
        <v>73300</v>
      </c>
    </row>
  </sheetData>
  <mergeCells count="2">
    <mergeCell ref="A1:B1"/>
    <mergeCell ref="A2:B2"/>
  </mergeCells>
  <printOptions horizontalCentered="1"/>
  <pageMargins left="0.751388888888889" right="0.751388888888889"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5:I15"/>
  <sheetViews>
    <sheetView view="pageBreakPreview" zoomScale="60" zoomScaleNormal="100" workbookViewId="0">
      <selection activeCell="O9" sqref="O9"/>
    </sheetView>
  </sheetViews>
  <sheetFormatPr defaultColWidth="9" defaultRowHeight="13.5"/>
  <sheetData>
    <row r="15" ht="104.25" customHeight="1" spans="1:9">
      <c r="A15" s="4" t="s">
        <v>611</v>
      </c>
      <c r="B15" s="5"/>
      <c r="C15" s="5"/>
      <c r="D15" s="5"/>
      <c r="E15" s="5"/>
      <c r="F15" s="5"/>
      <c r="G15" s="5"/>
      <c r="H15" s="5"/>
      <c r="I15" s="5"/>
    </row>
  </sheetData>
  <mergeCells count="1">
    <mergeCell ref="A15:I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I29"/>
  <sheetViews>
    <sheetView tabSelected="1" view="pageBreakPreview" zoomScale="85" zoomScaleNormal="100" topLeftCell="A19" workbookViewId="0">
      <selection activeCell="O19" sqref="O19"/>
    </sheetView>
  </sheetViews>
  <sheetFormatPr defaultColWidth="9" defaultRowHeight="13.5"/>
  <cols>
    <col min="9" max="9" width="9" customWidth="1"/>
  </cols>
  <sheetData>
    <row r="3" ht="20.25" spans="1:9">
      <c r="A3" s="1" t="s">
        <v>612</v>
      </c>
      <c r="B3" s="1"/>
      <c r="C3" s="1"/>
      <c r="D3" s="1"/>
      <c r="E3" s="1"/>
      <c r="F3" s="1"/>
      <c r="G3" s="1"/>
      <c r="H3" s="1"/>
      <c r="I3" s="1"/>
    </row>
    <row r="4" ht="90" customHeight="1" spans="1:9">
      <c r="A4" s="2" t="s">
        <v>613</v>
      </c>
      <c r="B4" s="2"/>
      <c r="C4" s="2"/>
      <c r="D4" s="2"/>
      <c r="E4" s="2"/>
      <c r="F4" s="2"/>
      <c r="G4" s="2"/>
      <c r="H4" s="2"/>
      <c r="I4" s="2"/>
    </row>
    <row r="5" ht="20.25" spans="1:9">
      <c r="A5" s="1" t="s">
        <v>614</v>
      </c>
      <c r="B5" s="1"/>
      <c r="C5" s="1"/>
      <c r="D5" s="1"/>
      <c r="E5" s="1"/>
      <c r="F5" s="1"/>
      <c r="G5" s="1"/>
      <c r="H5" s="1"/>
      <c r="I5" s="1"/>
    </row>
    <row r="6" ht="381" customHeight="1" spans="1:9">
      <c r="A6" s="2" t="s">
        <v>615</v>
      </c>
      <c r="B6" s="2"/>
      <c r="C6" s="2"/>
      <c r="D6" s="2"/>
      <c r="E6" s="2"/>
      <c r="F6" s="2"/>
      <c r="G6" s="2"/>
      <c r="H6" s="2"/>
      <c r="I6" s="2"/>
    </row>
    <row r="7" ht="20.25" spans="1:9">
      <c r="A7" s="1" t="s">
        <v>616</v>
      </c>
      <c r="B7" s="1"/>
      <c r="C7" s="1"/>
      <c r="D7" s="1"/>
      <c r="E7" s="1"/>
      <c r="F7" s="1"/>
      <c r="G7" s="1"/>
      <c r="H7" s="1"/>
      <c r="I7" s="1"/>
    </row>
    <row r="8" ht="270" customHeight="1" spans="1:9">
      <c r="A8" s="2" t="s">
        <v>617</v>
      </c>
      <c r="B8" s="2"/>
      <c r="C8" s="2"/>
      <c r="D8" s="2"/>
      <c r="E8" s="2"/>
      <c r="F8" s="2"/>
      <c r="G8" s="2"/>
      <c r="H8" s="2"/>
      <c r="I8" s="2"/>
    </row>
    <row r="9" ht="20.25" spans="1:9">
      <c r="A9" s="1" t="s">
        <v>618</v>
      </c>
      <c r="B9" s="1"/>
      <c r="C9" s="1"/>
      <c r="D9" s="1"/>
      <c r="E9" s="1"/>
      <c r="F9" s="1"/>
      <c r="G9" s="1"/>
      <c r="H9" s="1"/>
      <c r="I9" s="1"/>
    </row>
    <row r="10" ht="39.75" customHeight="1" spans="1:9">
      <c r="A10" s="2" t="s">
        <v>619</v>
      </c>
      <c r="B10" s="2"/>
      <c r="C10" s="2"/>
      <c r="D10" s="2"/>
      <c r="E10" s="2"/>
      <c r="F10" s="2"/>
      <c r="G10" s="2"/>
      <c r="H10" s="2"/>
      <c r="I10" s="2"/>
    </row>
    <row r="11" ht="20.25" spans="1:9">
      <c r="A11" s="1" t="s">
        <v>620</v>
      </c>
      <c r="B11" s="1"/>
      <c r="C11" s="1"/>
      <c r="D11" s="1"/>
      <c r="E11" s="1"/>
      <c r="F11" s="1"/>
      <c r="G11" s="1"/>
      <c r="H11" s="1"/>
      <c r="I11" s="1"/>
    </row>
    <row r="12" ht="158" customHeight="1" spans="1:9">
      <c r="A12" s="2" t="s">
        <v>621</v>
      </c>
      <c r="B12" s="2"/>
      <c r="C12" s="2"/>
      <c r="D12" s="2"/>
      <c r="E12" s="2"/>
      <c r="F12" s="2"/>
      <c r="G12" s="2"/>
      <c r="H12" s="2"/>
      <c r="I12" s="2"/>
    </row>
    <row r="13" ht="20.25" spans="1:9">
      <c r="A13" s="1" t="s">
        <v>622</v>
      </c>
      <c r="B13" s="1"/>
      <c r="C13" s="1"/>
      <c r="D13" s="1"/>
      <c r="E13" s="1"/>
      <c r="F13" s="1"/>
      <c r="G13" s="1"/>
      <c r="H13" s="1"/>
      <c r="I13" s="1"/>
    </row>
    <row r="14" ht="409" customHeight="1" spans="1:9">
      <c r="A14" s="2" t="s">
        <v>623</v>
      </c>
      <c r="B14" s="2"/>
      <c r="C14" s="2"/>
      <c r="D14" s="2"/>
      <c r="E14" s="2"/>
      <c r="F14" s="2"/>
      <c r="G14" s="2"/>
      <c r="H14" s="2"/>
      <c r="I14" s="2"/>
    </row>
    <row r="15" ht="20.25" spans="1:9">
      <c r="A15" s="1" t="s">
        <v>624</v>
      </c>
      <c r="B15" s="1"/>
      <c r="C15" s="1"/>
      <c r="D15" s="1"/>
      <c r="E15" s="1"/>
      <c r="F15" s="1"/>
      <c r="G15" s="1"/>
      <c r="H15" s="1"/>
      <c r="I15" s="1"/>
    </row>
    <row r="16" ht="47.25" customHeight="1" spans="1:9">
      <c r="A16" s="3" t="s">
        <v>625</v>
      </c>
      <c r="B16" s="3"/>
      <c r="C16" s="3"/>
      <c r="D16" s="3"/>
      <c r="E16" s="3"/>
      <c r="F16" s="3"/>
      <c r="G16" s="3"/>
      <c r="H16" s="3"/>
      <c r="I16" s="3"/>
    </row>
    <row r="17" ht="250" customHeight="1" spans="1:9">
      <c r="A17" s="3" t="s">
        <v>626</v>
      </c>
      <c r="B17" s="3"/>
      <c r="C17" s="3"/>
      <c r="D17" s="3"/>
      <c r="E17" s="3"/>
      <c r="F17" s="3"/>
      <c r="G17" s="3"/>
      <c r="H17" s="3"/>
      <c r="I17" s="3"/>
    </row>
    <row r="18" ht="307" customHeight="1" spans="1:9">
      <c r="A18" s="3" t="s">
        <v>627</v>
      </c>
      <c r="B18" s="3"/>
      <c r="C18" s="3"/>
      <c r="D18" s="3"/>
      <c r="E18" s="3"/>
      <c r="F18" s="3"/>
      <c r="G18" s="3"/>
      <c r="H18" s="3"/>
      <c r="I18" s="3"/>
    </row>
    <row r="19" ht="312" customHeight="1" spans="1:9">
      <c r="A19" s="3" t="s">
        <v>628</v>
      </c>
      <c r="B19" s="3"/>
      <c r="C19" s="3"/>
      <c r="D19" s="3"/>
      <c r="E19" s="3"/>
      <c r="F19" s="3"/>
      <c r="G19" s="3"/>
      <c r="H19" s="3"/>
      <c r="I19" s="3"/>
    </row>
    <row r="20" ht="339" customHeight="1" spans="1:9">
      <c r="A20" s="3" t="s">
        <v>629</v>
      </c>
      <c r="B20" s="3"/>
      <c r="C20" s="3"/>
      <c r="D20" s="3"/>
      <c r="E20" s="3"/>
      <c r="F20" s="3"/>
      <c r="G20" s="3"/>
      <c r="H20" s="3"/>
      <c r="I20" s="3"/>
    </row>
    <row r="21" ht="241" customHeight="1" spans="1:9">
      <c r="A21" s="3" t="s">
        <v>630</v>
      </c>
      <c r="B21" s="3"/>
      <c r="C21" s="3"/>
      <c r="D21" s="3"/>
      <c r="E21" s="3"/>
      <c r="F21" s="3"/>
      <c r="G21" s="3"/>
      <c r="H21" s="3"/>
      <c r="I21" s="3"/>
    </row>
    <row r="22" ht="234" customHeight="1" spans="1:9">
      <c r="A22" s="2" t="s">
        <v>631</v>
      </c>
      <c r="B22" s="2"/>
      <c r="C22" s="2"/>
      <c r="D22" s="2"/>
      <c r="E22" s="2"/>
      <c r="F22" s="2"/>
      <c r="G22" s="2"/>
      <c r="H22" s="2"/>
      <c r="I22" s="2"/>
    </row>
    <row r="23" ht="269" customHeight="1" spans="1:9">
      <c r="A23" s="3" t="s">
        <v>632</v>
      </c>
      <c r="B23" s="3"/>
      <c r="C23" s="3"/>
      <c r="D23" s="3"/>
      <c r="E23" s="3"/>
      <c r="F23" s="3"/>
      <c r="G23" s="3"/>
      <c r="H23" s="3"/>
      <c r="I23" s="3"/>
    </row>
    <row r="24" ht="408" customHeight="1" spans="1:9">
      <c r="A24" s="3" t="s">
        <v>633</v>
      </c>
      <c r="B24" s="3"/>
      <c r="C24" s="3"/>
      <c r="D24" s="3"/>
      <c r="E24" s="3"/>
      <c r="F24" s="3"/>
      <c r="G24" s="3"/>
      <c r="H24" s="3"/>
      <c r="I24" s="3"/>
    </row>
    <row r="25" ht="408" customHeight="1" spans="1:9">
      <c r="A25" s="3" t="s">
        <v>634</v>
      </c>
      <c r="B25" s="3"/>
      <c r="C25" s="3"/>
      <c r="D25" s="3"/>
      <c r="E25" s="3"/>
      <c r="F25" s="3"/>
      <c r="G25" s="3"/>
      <c r="H25" s="3"/>
      <c r="I25" s="3"/>
    </row>
    <row r="26" ht="364" customHeight="1" spans="1:9">
      <c r="A26" s="3" t="s">
        <v>635</v>
      </c>
      <c r="B26" s="3"/>
      <c r="C26" s="3"/>
      <c r="D26" s="3"/>
      <c r="E26" s="3"/>
      <c r="F26" s="3"/>
      <c r="G26" s="3"/>
      <c r="H26" s="3"/>
      <c r="I26" s="3"/>
    </row>
    <row r="27" ht="236" customHeight="1" spans="1:9">
      <c r="A27" s="2" t="s">
        <v>636</v>
      </c>
      <c r="B27" s="2"/>
      <c r="C27" s="2"/>
      <c r="D27" s="2"/>
      <c r="E27" s="2"/>
      <c r="F27" s="2"/>
      <c r="G27" s="2"/>
      <c r="H27" s="2"/>
      <c r="I27" s="2"/>
    </row>
    <row r="28" ht="20.25" spans="1:9">
      <c r="A28" s="1" t="s">
        <v>637</v>
      </c>
      <c r="B28" s="1"/>
      <c r="C28" s="1"/>
      <c r="D28" s="1"/>
      <c r="E28" s="1"/>
      <c r="F28" s="1"/>
      <c r="G28" s="1"/>
      <c r="H28" s="1"/>
      <c r="I28" s="1"/>
    </row>
    <row r="29" ht="20.25" spans="1:9">
      <c r="A29" s="1" t="s">
        <v>638</v>
      </c>
      <c r="B29" s="1"/>
      <c r="C29" s="1"/>
      <c r="D29" s="1"/>
      <c r="E29" s="1"/>
      <c r="F29" s="1"/>
      <c r="G29" s="1"/>
      <c r="H29" s="1"/>
      <c r="I29" s="1"/>
    </row>
  </sheetData>
  <mergeCells count="27">
    <mergeCell ref="A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0:I20"/>
    <mergeCell ref="A21:I21"/>
    <mergeCell ref="A22:I22"/>
    <mergeCell ref="A23:I23"/>
    <mergeCell ref="A24:I24"/>
    <mergeCell ref="A25:I25"/>
    <mergeCell ref="A26:I26"/>
    <mergeCell ref="A27:I27"/>
    <mergeCell ref="A28:I28"/>
    <mergeCell ref="A29:I29"/>
  </mergeCells>
  <printOptions horizontalCentered="1"/>
  <pageMargins left="0.708661417322835" right="0.708661417322835" top="0.748031496062992" bottom="0.748031496062992" header="0.31496062992126" footer="0.31496062992126"/>
  <pageSetup paperSize="9" orientation="portrait"/>
  <headerFooter/>
  <rowBreaks count="1" manualBreakCount="1">
    <brk id="1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4:I40"/>
  <sheetViews>
    <sheetView view="pageBreakPreview" zoomScale="85" zoomScaleNormal="100" topLeftCell="A16" workbookViewId="0">
      <selection activeCell="L18" sqref="L18"/>
    </sheetView>
  </sheetViews>
  <sheetFormatPr defaultColWidth="9" defaultRowHeight="13.5"/>
  <cols>
    <col min="1" max="1" width="18.75" customWidth="1"/>
    <col min="8" max="8" width="15.25" customWidth="1"/>
    <col min="9" max="9" width="11.125" customWidth="1"/>
  </cols>
  <sheetData>
    <row r="4" ht="31.5" spans="1:9">
      <c r="A4" s="260" t="s">
        <v>5</v>
      </c>
      <c r="B4" s="260"/>
      <c r="C4" s="260"/>
      <c r="D4" s="260"/>
      <c r="E4" s="260"/>
      <c r="F4" s="260"/>
      <c r="G4" s="260"/>
      <c r="H4" s="260"/>
      <c r="I4" s="260"/>
    </row>
    <row r="5" ht="15.75" customHeight="1" spans="1:1">
      <c r="A5" s="261"/>
    </row>
    <row r="6" ht="27" customHeight="1" spans="1:2">
      <c r="A6" s="262" t="s">
        <v>6</v>
      </c>
      <c r="B6" s="262" t="s">
        <v>7</v>
      </c>
    </row>
    <row r="7" ht="27" customHeight="1" spans="1:8">
      <c r="A7" s="263" t="s">
        <v>8</v>
      </c>
      <c r="B7" s="264" t="s">
        <v>9</v>
      </c>
      <c r="C7" s="265"/>
      <c r="D7" s="265"/>
      <c r="E7" s="265"/>
      <c r="F7" s="265"/>
      <c r="G7" s="265"/>
      <c r="H7" s="265"/>
    </row>
    <row r="8" ht="27" customHeight="1" spans="1:8">
      <c r="A8" s="263" t="s">
        <v>10</v>
      </c>
      <c r="B8" s="264" t="s">
        <v>11</v>
      </c>
      <c r="C8" s="265"/>
      <c r="D8" s="265"/>
      <c r="E8" s="265"/>
      <c r="F8" s="265"/>
      <c r="G8" s="265"/>
      <c r="H8" s="265"/>
    </row>
    <row r="9" ht="27" customHeight="1" spans="1:8">
      <c r="A9" s="263" t="s">
        <v>12</v>
      </c>
      <c r="B9" s="264" t="s">
        <v>13</v>
      </c>
      <c r="C9" s="265"/>
      <c r="D9" s="265"/>
      <c r="E9" s="265"/>
      <c r="F9" s="265"/>
      <c r="G9" s="265"/>
      <c r="H9" s="265"/>
    </row>
    <row r="10" ht="27" customHeight="1" spans="1:8">
      <c r="A10" s="263" t="s">
        <v>14</v>
      </c>
      <c r="B10" s="264" t="s">
        <v>15</v>
      </c>
      <c r="C10" s="265"/>
      <c r="D10" s="265"/>
      <c r="E10" s="265"/>
      <c r="F10" s="265"/>
      <c r="G10" s="265"/>
      <c r="H10" s="265"/>
    </row>
    <row r="11" ht="27" customHeight="1" spans="1:8">
      <c r="A11" s="263" t="s">
        <v>16</v>
      </c>
      <c r="B11" s="266" t="s">
        <v>17</v>
      </c>
      <c r="C11" s="265"/>
      <c r="D11" s="265"/>
      <c r="E11" s="265"/>
      <c r="F11" s="265"/>
      <c r="G11" s="265"/>
      <c r="H11" s="265"/>
    </row>
    <row r="12" ht="27" customHeight="1" spans="1:8">
      <c r="A12" s="263" t="s">
        <v>18</v>
      </c>
      <c r="B12" s="264" t="s">
        <v>19</v>
      </c>
      <c r="C12" s="265"/>
      <c r="D12" s="265"/>
      <c r="E12" s="265"/>
      <c r="F12" s="265"/>
      <c r="G12" s="265"/>
      <c r="H12" s="265"/>
    </row>
    <row r="13" ht="27" customHeight="1" spans="1:8">
      <c r="A13" s="263" t="s">
        <v>20</v>
      </c>
      <c r="B13" s="264" t="s">
        <v>21</v>
      </c>
      <c r="C13" s="265"/>
      <c r="D13" s="265"/>
      <c r="E13" s="265"/>
      <c r="F13" s="265"/>
      <c r="G13" s="265"/>
      <c r="H13" s="265"/>
    </row>
    <row r="14" ht="27" customHeight="1" spans="1:8">
      <c r="A14" s="263" t="s">
        <v>22</v>
      </c>
      <c r="B14" s="264" t="s">
        <v>23</v>
      </c>
      <c r="C14" s="265"/>
      <c r="D14" s="265"/>
      <c r="E14" s="265"/>
      <c r="F14" s="265"/>
      <c r="G14" s="265"/>
      <c r="H14" s="265"/>
    </row>
    <row r="15" ht="27" customHeight="1" spans="1:8">
      <c r="A15" s="263" t="s">
        <v>24</v>
      </c>
      <c r="B15" s="264" t="s">
        <v>25</v>
      </c>
      <c r="C15" s="265"/>
      <c r="D15" s="265"/>
      <c r="E15" s="265"/>
      <c r="F15" s="265"/>
      <c r="G15" s="265"/>
      <c r="H15" s="265"/>
    </row>
    <row r="16" ht="27" customHeight="1" spans="1:8">
      <c r="A16" s="263" t="s">
        <v>26</v>
      </c>
      <c r="B16" s="264" t="s">
        <v>27</v>
      </c>
      <c r="C16" s="265"/>
      <c r="D16" s="265"/>
      <c r="E16" s="265"/>
      <c r="F16" s="265"/>
      <c r="G16" s="265"/>
      <c r="H16" s="265"/>
    </row>
    <row r="17" ht="27" customHeight="1" spans="1:8">
      <c r="A17" s="263" t="s">
        <v>28</v>
      </c>
      <c r="B17" s="264" t="s">
        <v>29</v>
      </c>
      <c r="C17" s="265"/>
      <c r="D17" s="265"/>
      <c r="E17" s="265"/>
      <c r="F17" s="265"/>
      <c r="G17" s="265"/>
      <c r="H17" s="265"/>
    </row>
    <row r="18" ht="27" customHeight="1" spans="1:8">
      <c r="A18" s="263" t="s">
        <v>30</v>
      </c>
      <c r="B18" s="264" t="s">
        <v>31</v>
      </c>
      <c r="C18" s="265"/>
      <c r="D18" s="265"/>
      <c r="E18" s="265"/>
      <c r="F18" s="265"/>
      <c r="G18" s="265"/>
      <c r="H18" s="265"/>
    </row>
    <row r="19" ht="27" customHeight="1" spans="1:8">
      <c r="A19" s="263" t="s">
        <v>32</v>
      </c>
      <c r="B19" s="264" t="s">
        <v>33</v>
      </c>
      <c r="C19" s="265"/>
      <c r="D19" s="265"/>
      <c r="E19" s="265"/>
      <c r="F19" s="265"/>
      <c r="G19" s="265"/>
      <c r="H19" s="265"/>
    </row>
    <row r="20" ht="27" customHeight="1" spans="1:8">
      <c r="A20" s="263" t="s">
        <v>34</v>
      </c>
      <c r="B20" s="264" t="s">
        <v>35</v>
      </c>
      <c r="C20" s="265"/>
      <c r="D20" s="265"/>
      <c r="E20" s="265"/>
      <c r="F20" s="265"/>
      <c r="G20" s="265"/>
      <c r="H20" s="265"/>
    </row>
    <row r="21" ht="27" customHeight="1" spans="1:8">
      <c r="A21" s="263" t="s">
        <v>36</v>
      </c>
      <c r="B21" s="264" t="s">
        <v>37</v>
      </c>
      <c r="C21" s="265"/>
      <c r="D21" s="265"/>
      <c r="E21" s="265"/>
      <c r="F21" s="265"/>
      <c r="G21" s="265"/>
      <c r="H21" s="265"/>
    </row>
    <row r="22" ht="27" customHeight="1" spans="1:8">
      <c r="A22" s="263" t="s">
        <v>38</v>
      </c>
      <c r="B22" s="264" t="s">
        <v>39</v>
      </c>
      <c r="C22" s="265"/>
      <c r="D22" s="265"/>
      <c r="E22" s="265"/>
      <c r="F22" s="265"/>
      <c r="G22" s="265"/>
      <c r="H22" s="265"/>
    </row>
    <row r="23" ht="27" customHeight="1" spans="1:8">
      <c r="A23" s="263" t="s">
        <v>40</v>
      </c>
      <c r="B23" s="264" t="s">
        <v>41</v>
      </c>
      <c r="C23" s="265"/>
      <c r="D23" s="265"/>
      <c r="E23" s="265"/>
      <c r="F23" s="265"/>
      <c r="G23" s="265"/>
      <c r="H23" s="265"/>
    </row>
    <row r="24" ht="27" customHeight="1" spans="1:8">
      <c r="A24" s="263" t="s">
        <v>42</v>
      </c>
      <c r="B24" s="264" t="s">
        <v>43</v>
      </c>
      <c r="C24" s="265"/>
      <c r="D24" s="265"/>
      <c r="E24" s="265"/>
      <c r="F24" s="265"/>
      <c r="G24" s="265"/>
      <c r="H24" s="265"/>
    </row>
    <row r="25" ht="27" customHeight="1" spans="1:8">
      <c r="A25" s="263" t="s">
        <v>44</v>
      </c>
      <c r="B25" s="264" t="s">
        <v>45</v>
      </c>
      <c r="C25" s="265"/>
      <c r="D25" s="265"/>
      <c r="E25" s="265"/>
      <c r="F25" s="265"/>
      <c r="G25" s="265"/>
      <c r="H25" s="265"/>
    </row>
    <row r="26" ht="27" customHeight="1" spans="1:8">
      <c r="A26" s="263" t="s">
        <v>46</v>
      </c>
      <c r="B26" s="264" t="s">
        <v>47</v>
      </c>
      <c r="C26" s="265"/>
      <c r="D26" s="265"/>
      <c r="E26" s="265"/>
      <c r="F26" s="265"/>
      <c r="G26" s="265"/>
      <c r="H26" s="265"/>
    </row>
    <row r="27" ht="27" customHeight="1" spans="1:8">
      <c r="A27" s="263" t="s">
        <v>48</v>
      </c>
      <c r="B27" s="264" t="s">
        <v>49</v>
      </c>
      <c r="C27" s="265"/>
      <c r="D27" s="265"/>
      <c r="E27" s="265"/>
      <c r="F27" s="265"/>
      <c r="G27" s="265"/>
      <c r="H27" s="265"/>
    </row>
    <row r="28" ht="27" customHeight="1" spans="1:2">
      <c r="A28" s="263" t="s">
        <v>50</v>
      </c>
      <c r="B28" s="264" t="s">
        <v>51</v>
      </c>
    </row>
    <row r="29" ht="27" customHeight="1" spans="1:3">
      <c r="A29" s="262"/>
      <c r="B29" s="262"/>
      <c r="C29" s="262"/>
    </row>
    <row r="30" ht="27" customHeight="1" spans="1:3">
      <c r="A30" s="262"/>
      <c r="B30" s="262"/>
      <c r="C30" s="262"/>
    </row>
    <row r="31" ht="27" customHeight="1" spans="1:3">
      <c r="A31" s="262"/>
      <c r="B31" s="262"/>
      <c r="C31" s="262"/>
    </row>
    <row r="32" ht="27" customHeight="1" spans="1:3">
      <c r="A32" s="262" t="s">
        <v>52</v>
      </c>
      <c r="B32" s="262" t="s">
        <v>53</v>
      </c>
      <c r="C32" s="262"/>
    </row>
    <row r="33" ht="27" customHeight="1" spans="1:5">
      <c r="A33" s="263" t="s">
        <v>54</v>
      </c>
      <c r="B33" s="264" t="s">
        <v>55</v>
      </c>
      <c r="C33" s="267"/>
      <c r="D33" s="267"/>
      <c r="E33" s="267"/>
    </row>
    <row r="34" ht="27" customHeight="1" spans="1:5">
      <c r="A34" s="263" t="s">
        <v>56</v>
      </c>
      <c r="B34" s="264" t="s">
        <v>57</v>
      </c>
      <c r="C34" s="267"/>
      <c r="D34" s="267"/>
      <c r="E34" s="267"/>
    </row>
    <row r="35" ht="27" customHeight="1" spans="1:5">
      <c r="A35" s="263" t="s">
        <v>12</v>
      </c>
      <c r="B35" s="264" t="s">
        <v>58</v>
      </c>
      <c r="C35" s="267"/>
      <c r="D35" s="267"/>
      <c r="E35" s="267"/>
    </row>
    <row r="36" ht="27" customHeight="1" spans="1:5">
      <c r="A36" s="263" t="s">
        <v>59</v>
      </c>
      <c r="B36" s="264" t="s">
        <v>60</v>
      </c>
      <c r="C36" s="267"/>
      <c r="D36" s="267"/>
      <c r="E36" s="267"/>
    </row>
    <row r="37" ht="27" customHeight="1" spans="1:5">
      <c r="A37" s="263" t="s">
        <v>61</v>
      </c>
      <c r="B37" s="264" t="s">
        <v>62</v>
      </c>
      <c r="C37" s="267"/>
      <c r="D37" s="267"/>
      <c r="E37" s="267"/>
    </row>
    <row r="38" ht="27" customHeight="1" spans="1:7">
      <c r="A38" s="263" t="s">
        <v>63</v>
      </c>
      <c r="B38" s="264" t="s">
        <v>64</v>
      </c>
      <c r="C38" s="267"/>
      <c r="D38" s="267"/>
      <c r="E38" s="267"/>
      <c r="G38" s="267"/>
    </row>
    <row r="39" ht="27" customHeight="1" spans="1:4">
      <c r="A39" s="263" t="s">
        <v>20</v>
      </c>
      <c r="B39" s="264" t="s">
        <v>65</v>
      </c>
      <c r="C39" s="267"/>
      <c r="D39" s="267"/>
    </row>
    <row r="40" ht="27" customHeight="1" spans="1:2">
      <c r="A40" s="263" t="s">
        <v>22</v>
      </c>
      <c r="B40" s="264" t="s">
        <v>66</v>
      </c>
    </row>
  </sheetData>
  <mergeCells count="1">
    <mergeCell ref="A4:I4"/>
  </mergeCells>
  <printOptions horizontalCentered="1"/>
  <pageMargins left="0.708661417322835" right="0.708661417322835" top="0.748031496062992" bottom="0.748031496062992" header="0.31496062992126" footer="0.31496062992126"/>
  <pageSetup paperSize="9" orientation="portrait"/>
  <headerFooter/>
  <rowBreaks count="1" manualBreakCount="1">
    <brk id="28"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8:I18"/>
  <sheetViews>
    <sheetView view="pageBreakPreview" zoomScale="60" zoomScaleNormal="100" workbookViewId="0">
      <selection activeCell="Q11" sqref="Q11"/>
    </sheetView>
  </sheetViews>
  <sheetFormatPr defaultColWidth="9" defaultRowHeight="13.5"/>
  <sheetData>
    <row r="18" ht="27" spans="1:9">
      <c r="A18" s="5" t="s">
        <v>67</v>
      </c>
      <c r="B18" s="5"/>
      <c r="C18" s="5"/>
      <c r="D18" s="5"/>
      <c r="E18" s="5"/>
      <c r="F18" s="5"/>
      <c r="G18" s="5"/>
      <c r="H18" s="5"/>
      <c r="I18" s="5"/>
    </row>
  </sheetData>
  <mergeCells count="1">
    <mergeCell ref="A18:I18"/>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J28"/>
  <sheetViews>
    <sheetView topLeftCell="A3" workbookViewId="0">
      <selection activeCell="F4" sqref="F4"/>
    </sheetView>
  </sheetViews>
  <sheetFormatPr defaultColWidth="9" defaultRowHeight="13.5"/>
  <cols>
    <col min="1" max="1" width="37.5" customWidth="1"/>
    <col min="2" max="4" width="15.625" customWidth="1"/>
    <col min="5" max="5" width="15.625" style="226" customWidth="1"/>
    <col min="6" max="6" width="14.25" customWidth="1"/>
    <col min="7" max="7" width="9" customWidth="1"/>
    <col min="8" max="9" width="9" hidden="1" customWidth="1"/>
    <col min="10" max="10" width="12.625" hidden="1" customWidth="1"/>
    <col min="11" max="11" width="12.625" customWidth="1"/>
  </cols>
  <sheetData>
    <row r="1" s="20" customFormat="1" ht="50.1" customHeight="1" spans="1:5">
      <c r="A1" s="173" t="s">
        <v>68</v>
      </c>
      <c r="B1" s="173"/>
      <c r="C1" s="173"/>
      <c r="D1" s="173"/>
      <c r="E1" s="227"/>
    </row>
    <row r="2" ht="27" customHeight="1" spans="1:5">
      <c r="A2" s="228" t="s">
        <v>69</v>
      </c>
      <c r="B2" s="228"/>
      <c r="C2" s="228"/>
      <c r="D2" s="228"/>
      <c r="E2" s="229"/>
    </row>
    <row r="3" ht="36" customHeight="1" spans="1:5">
      <c r="A3" s="118" t="s">
        <v>70</v>
      </c>
      <c r="B3" s="230" t="s">
        <v>71</v>
      </c>
      <c r="C3" s="231" t="s">
        <v>72</v>
      </c>
      <c r="D3" s="232" t="s">
        <v>73</v>
      </c>
      <c r="E3" s="233" t="s">
        <v>74</v>
      </c>
    </row>
    <row r="4" ht="21.75" customHeight="1" spans="1:10">
      <c r="A4" s="176" t="s">
        <v>75</v>
      </c>
      <c r="B4" s="234">
        <v>24600</v>
      </c>
      <c r="C4" s="235">
        <f>SUM(C5:C17)</f>
        <v>21111</v>
      </c>
      <c r="D4" s="236">
        <v>85.8170731707317</v>
      </c>
      <c r="E4" s="237">
        <v>1.53424393997692</v>
      </c>
      <c r="G4" s="226"/>
      <c r="H4" s="64">
        <v>18454</v>
      </c>
      <c r="I4" s="259">
        <f>SUM(I5:I17)</f>
        <v>20792</v>
      </c>
      <c r="J4">
        <f>C4/I4-1</f>
        <v>0.0153424393997692</v>
      </c>
    </row>
    <row r="5" ht="21.75" customHeight="1" spans="1:10">
      <c r="A5" s="67" t="s">
        <v>76</v>
      </c>
      <c r="B5" s="238">
        <v>10716</v>
      </c>
      <c r="C5" s="239">
        <v>10963</v>
      </c>
      <c r="D5" s="240">
        <v>102.304964539007</v>
      </c>
      <c r="E5" s="240">
        <v>14.376630151278</v>
      </c>
      <c r="G5" s="226"/>
      <c r="H5" s="68">
        <v>6409</v>
      </c>
      <c r="I5" s="239">
        <v>9585</v>
      </c>
      <c r="J5">
        <f t="shared" ref="J5:J25" si="0">C5/I5-1</f>
        <v>0.14376630151278</v>
      </c>
    </row>
    <row r="6" ht="21.75" customHeight="1" spans="1:10">
      <c r="A6" s="67" t="s">
        <v>77</v>
      </c>
      <c r="B6" s="238">
        <v>1227</v>
      </c>
      <c r="C6" s="239">
        <v>1483</v>
      </c>
      <c r="D6" s="240">
        <v>120.863895680522</v>
      </c>
      <c r="E6" s="240">
        <v>13.5528330781011</v>
      </c>
      <c r="G6" s="226"/>
      <c r="H6" s="68">
        <v>1435</v>
      </c>
      <c r="I6" s="239">
        <v>1306</v>
      </c>
      <c r="J6">
        <f t="shared" si="0"/>
        <v>0.135528330781011</v>
      </c>
    </row>
    <row r="7" ht="21.75" customHeight="1" spans="1:10">
      <c r="A7" s="67" t="s">
        <v>78</v>
      </c>
      <c r="B7" s="238">
        <v>1409</v>
      </c>
      <c r="C7" s="239">
        <v>672</v>
      </c>
      <c r="D7" s="240">
        <v>47.6933995741661</v>
      </c>
      <c r="E7" s="240">
        <v>-53.5590877677954</v>
      </c>
      <c r="G7" s="226"/>
      <c r="H7" s="68">
        <v>962</v>
      </c>
      <c r="I7" s="239">
        <v>1447</v>
      </c>
      <c r="J7">
        <f t="shared" si="0"/>
        <v>-0.535590877677954</v>
      </c>
    </row>
    <row r="8" ht="21.75" customHeight="1" spans="1:10">
      <c r="A8" s="67" t="s">
        <v>79</v>
      </c>
      <c r="B8" s="238">
        <v>38</v>
      </c>
      <c r="C8" s="239">
        <v>34</v>
      </c>
      <c r="D8" s="240">
        <v>89.4736842105263</v>
      </c>
      <c r="E8" s="240">
        <v>-8.1081081081081</v>
      </c>
      <c r="G8" s="226"/>
      <c r="H8" s="68">
        <v>41</v>
      </c>
      <c r="I8" s="239">
        <v>37</v>
      </c>
      <c r="J8">
        <f t="shared" si="0"/>
        <v>-0.081081081081081</v>
      </c>
    </row>
    <row r="9" ht="21.75" customHeight="1" spans="1:10">
      <c r="A9" s="67" t="s">
        <v>80</v>
      </c>
      <c r="B9" s="238">
        <v>1524</v>
      </c>
      <c r="C9" s="239">
        <v>1539</v>
      </c>
      <c r="D9" s="240">
        <v>100.984251968504</v>
      </c>
      <c r="E9" s="240">
        <v>-0.837628865979383</v>
      </c>
      <c r="G9" s="226"/>
      <c r="H9" s="68">
        <v>1357</v>
      </c>
      <c r="I9" s="239">
        <v>115</v>
      </c>
      <c r="J9">
        <f t="shared" si="0"/>
        <v>12.3826086956522</v>
      </c>
    </row>
    <row r="10" ht="21.75" customHeight="1" spans="1:10">
      <c r="A10" s="67" t="s">
        <v>81</v>
      </c>
      <c r="B10" s="238">
        <v>2461</v>
      </c>
      <c r="C10" s="239">
        <v>2517</v>
      </c>
      <c r="D10" s="240">
        <v>102.275497765136</v>
      </c>
      <c r="E10" s="240">
        <v>-2.78099652375434</v>
      </c>
      <c r="G10" s="226"/>
      <c r="H10" s="68">
        <v>2079</v>
      </c>
      <c r="I10" s="239">
        <v>1552</v>
      </c>
      <c r="J10">
        <f t="shared" si="0"/>
        <v>0.621778350515464</v>
      </c>
    </row>
    <row r="11" ht="21.75" customHeight="1" spans="1:10">
      <c r="A11" s="67" t="s">
        <v>82</v>
      </c>
      <c r="B11" s="238">
        <v>458</v>
      </c>
      <c r="C11" s="239">
        <v>715</v>
      </c>
      <c r="D11" s="240">
        <v>156.113537117904</v>
      </c>
      <c r="E11" s="240">
        <v>54.7619047619048</v>
      </c>
      <c r="G11" s="226"/>
      <c r="H11" s="68">
        <v>660</v>
      </c>
      <c r="I11" s="239">
        <v>2589</v>
      </c>
      <c r="J11">
        <f t="shared" si="0"/>
        <v>-0.723831595210506</v>
      </c>
    </row>
    <row r="12" ht="21.75" customHeight="1" spans="1:10">
      <c r="A12" s="67" t="s">
        <v>83</v>
      </c>
      <c r="B12" s="238">
        <v>2084</v>
      </c>
      <c r="C12" s="241">
        <v>1951</v>
      </c>
      <c r="D12" s="240">
        <v>93.6180422264875</v>
      </c>
      <c r="E12" s="240">
        <v>-0.712468193384225</v>
      </c>
      <c r="G12" s="226"/>
      <c r="H12" s="68">
        <v>2177</v>
      </c>
      <c r="I12" s="241">
        <v>462</v>
      </c>
      <c r="J12">
        <f t="shared" si="0"/>
        <v>3.22294372294372</v>
      </c>
    </row>
    <row r="13" ht="21.75" customHeight="1" spans="1:10">
      <c r="A13" s="67" t="s">
        <v>84</v>
      </c>
      <c r="B13" s="238">
        <v>433</v>
      </c>
      <c r="C13" s="241">
        <v>-153</v>
      </c>
      <c r="D13" s="240">
        <v>-35.3</v>
      </c>
      <c r="E13" s="240">
        <v>-149.1961414791</v>
      </c>
      <c r="G13" s="226"/>
      <c r="H13" s="68">
        <v>508</v>
      </c>
      <c r="I13" s="241">
        <v>1965</v>
      </c>
      <c r="J13">
        <f t="shared" si="0"/>
        <v>-1.07786259541985</v>
      </c>
    </row>
    <row r="14" ht="21.75" customHeight="1" spans="1:10">
      <c r="A14" s="67" t="s">
        <v>85</v>
      </c>
      <c r="B14" s="238">
        <v>173</v>
      </c>
      <c r="C14" s="241">
        <v>175</v>
      </c>
      <c r="D14" s="240">
        <v>101.156069364162</v>
      </c>
      <c r="E14" s="240">
        <v>6.70731707317074</v>
      </c>
      <c r="G14" s="226"/>
      <c r="H14" s="68">
        <v>179</v>
      </c>
      <c r="I14" s="241">
        <v>311</v>
      </c>
      <c r="J14">
        <f t="shared" si="0"/>
        <v>-0.437299035369775</v>
      </c>
    </row>
    <row r="15" ht="21.75" customHeight="1" spans="1:10">
      <c r="A15" s="67" t="s">
        <v>86</v>
      </c>
      <c r="B15" s="238">
        <v>24</v>
      </c>
      <c r="C15" s="241">
        <v>495</v>
      </c>
      <c r="D15" s="240">
        <v>2062.5</v>
      </c>
      <c r="E15" s="240">
        <v>1962.5</v>
      </c>
      <c r="G15" s="226"/>
      <c r="H15" s="68">
        <v>1175</v>
      </c>
      <c r="I15" s="241">
        <v>164</v>
      </c>
      <c r="J15">
        <f t="shared" si="0"/>
        <v>2.01829268292683</v>
      </c>
    </row>
    <row r="16" ht="21.75" customHeight="1" spans="1:10">
      <c r="A16" s="67" t="s">
        <v>87</v>
      </c>
      <c r="B16" s="238">
        <v>3953</v>
      </c>
      <c r="C16" s="241">
        <v>649</v>
      </c>
      <c r="D16" s="240">
        <v>16.4179104477612</v>
      </c>
      <c r="E16" s="240">
        <v>-47.4493927125506</v>
      </c>
      <c r="G16" s="226"/>
      <c r="H16" s="68">
        <v>1418</v>
      </c>
      <c r="I16" s="241">
        <v>24</v>
      </c>
      <c r="J16">
        <f t="shared" si="0"/>
        <v>26.0416666666667</v>
      </c>
    </row>
    <row r="17" ht="21.75" customHeight="1" spans="1:10">
      <c r="A17" s="67" t="s">
        <v>88</v>
      </c>
      <c r="B17" s="238">
        <v>100</v>
      </c>
      <c r="C17" s="239">
        <v>71</v>
      </c>
      <c r="D17" s="240">
        <v>71</v>
      </c>
      <c r="E17" s="240">
        <v>-38.2608695652174</v>
      </c>
      <c r="G17" s="226"/>
      <c r="H17" s="68">
        <v>54</v>
      </c>
      <c r="I17" s="239">
        <v>1235</v>
      </c>
      <c r="J17">
        <f t="shared" si="0"/>
        <v>-0.94251012145749</v>
      </c>
    </row>
    <row r="18" ht="21.75" customHeight="1" spans="1:10">
      <c r="A18" s="67" t="s">
        <v>89</v>
      </c>
      <c r="B18" s="238"/>
      <c r="C18" s="238"/>
      <c r="D18" s="240"/>
      <c r="E18" s="240"/>
      <c r="G18" s="226"/>
      <c r="H18" s="242">
        <v>7398</v>
      </c>
      <c r="I18" s="238"/>
      <c r="J18" t="e">
        <f t="shared" si="0"/>
        <v>#DIV/0!</v>
      </c>
    </row>
    <row r="19" ht="21.75" customHeight="1" spans="1:10">
      <c r="A19" s="243" t="s">
        <v>90</v>
      </c>
      <c r="B19" s="242">
        <v>6823</v>
      </c>
      <c r="C19" s="244">
        <v>10349</v>
      </c>
      <c r="D19" s="245">
        <v>151.678147442474</v>
      </c>
      <c r="E19" s="246">
        <v>32.832755743807</v>
      </c>
      <c r="G19" s="226"/>
      <c r="H19" s="247">
        <v>890</v>
      </c>
      <c r="I19" s="242">
        <v>7398</v>
      </c>
      <c r="J19">
        <f t="shared" si="0"/>
        <v>0.398891592322249</v>
      </c>
    </row>
    <row r="20" ht="21.75" customHeight="1" spans="1:10">
      <c r="A20" s="65" t="s">
        <v>91</v>
      </c>
      <c r="B20" s="247">
        <v>1200</v>
      </c>
      <c r="C20" s="248">
        <v>1082</v>
      </c>
      <c r="D20" s="240">
        <v>90.1666666666667</v>
      </c>
      <c r="E20" s="249">
        <v>5.5609756097561</v>
      </c>
      <c r="G20" s="226"/>
      <c r="H20" s="247">
        <v>580</v>
      </c>
      <c r="I20" s="247">
        <v>890</v>
      </c>
      <c r="J20">
        <f t="shared" si="0"/>
        <v>0.215730337078652</v>
      </c>
    </row>
    <row r="21" ht="21.75" customHeight="1" spans="1:10">
      <c r="A21" s="65" t="s">
        <v>92</v>
      </c>
      <c r="B21" s="247">
        <v>222</v>
      </c>
      <c r="C21" s="248">
        <v>257</v>
      </c>
      <c r="D21" s="240">
        <v>115.765765765766</v>
      </c>
      <c r="E21" s="249">
        <v>14.2222222222222</v>
      </c>
      <c r="G21" s="226"/>
      <c r="H21" s="247">
        <v>232</v>
      </c>
      <c r="I21" s="247">
        <v>580</v>
      </c>
      <c r="J21">
        <f t="shared" si="0"/>
        <v>-0.556896551724138</v>
      </c>
    </row>
    <row r="22" ht="21.75" customHeight="1" spans="1:10">
      <c r="A22" s="65" t="s">
        <v>93</v>
      </c>
      <c r="B22" s="247">
        <v>116</v>
      </c>
      <c r="C22" s="248">
        <v>147</v>
      </c>
      <c r="D22" s="240">
        <v>126.724137931034</v>
      </c>
      <c r="E22" s="249">
        <v>-44.5283018867925</v>
      </c>
      <c r="G22" s="226"/>
      <c r="H22" s="247">
        <v>5694</v>
      </c>
      <c r="I22" s="247">
        <v>232</v>
      </c>
      <c r="J22">
        <f t="shared" si="0"/>
        <v>-0.366379310344828</v>
      </c>
    </row>
    <row r="23" ht="21.75" customHeight="1" spans="1:10">
      <c r="A23" s="65" t="s">
        <v>94</v>
      </c>
      <c r="B23" s="247">
        <v>5285</v>
      </c>
      <c r="C23" s="248">
        <v>8821</v>
      </c>
      <c r="D23" s="240">
        <v>166.906338694418</v>
      </c>
      <c r="E23" s="249">
        <v>40.5513065646909</v>
      </c>
      <c r="G23" s="226"/>
      <c r="H23" s="247"/>
      <c r="I23" s="247">
        <v>5694</v>
      </c>
      <c r="J23">
        <f t="shared" si="0"/>
        <v>0.549174569722515</v>
      </c>
    </row>
    <row r="24" ht="21.75" customHeight="1" spans="1:10">
      <c r="A24" s="65" t="s">
        <v>95</v>
      </c>
      <c r="B24" s="247"/>
      <c r="C24" s="248"/>
      <c r="D24" s="250"/>
      <c r="E24" s="249"/>
      <c r="G24" s="226"/>
      <c r="H24" s="247">
        <v>2</v>
      </c>
      <c r="I24" s="247"/>
      <c r="J24" t="e">
        <f t="shared" si="0"/>
        <v>#DIV/0!</v>
      </c>
    </row>
    <row r="25" ht="21.75" customHeight="1" spans="1:10">
      <c r="A25" s="65" t="s">
        <v>96</v>
      </c>
      <c r="B25" s="247"/>
      <c r="C25" s="248">
        <v>42</v>
      </c>
      <c r="D25" s="250"/>
      <c r="E25" s="249"/>
      <c r="G25" s="226"/>
      <c r="H25" s="247">
        <v>2</v>
      </c>
      <c r="I25" s="247"/>
      <c r="J25" t="e">
        <f t="shared" si="0"/>
        <v>#DIV/0!</v>
      </c>
    </row>
    <row r="26" ht="21.75" customHeight="1" spans="1:9">
      <c r="A26" s="251" t="s">
        <v>97</v>
      </c>
      <c r="B26" s="252">
        <f>B19+B4</f>
        <v>31423</v>
      </c>
      <c r="C26" s="252">
        <f>C19+C4</f>
        <v>31460</v>
      </c>
      <c r="D26" s="253">
        <v>100.1</v>
      </c>
      <c r="E26" s="254">
        <v>10.0654235034811</v>
      </c>
      <c r="G26" s="226"/>
      <c r="H26">
        <v>23940</v>
      </c>
      <c r="I26">
        <f>C26-H26</f>
        <v>7520</v>
      </c>
    </row>
    <row r="27" ht="24.75" customHeight="1" spans="1:5">
      <c r="A27" s="255" t="s">
        <v>98</v>
      </c>
      <c r="B27" s="224"/>
      <c r="C27" s="256">
        <v>23053</v>
      </c>
      <c r="D27" s="257"/>
      <c r="E27" s="258"/>
    </row>
    <row r="28" ht="24.75" customHeight="1" spans="1:5">
      <c r="A28" s="255" t="s">
        <v>99</v>
      </c>
      <c r="B28" s="224"/>
      <c r="C28" s="256">
        <v>2700</v>
      </c>
      <c r="D28" s="257"/>
      <c r="E28" s="258"/>
    </row>
  </sheetData>
  <mergeCells count="2">
    <mergeCell ref="A1:E1"/>
    <mergeCell ref="A2:E2"/>
  </mergeCells>
  <printOptions horizontalCentered="1"/>
  <pageMargins left="0.751388888888889" right="0.751388888888889" top="1" bottom="1" header="0.5" footer="0.5"/>
  <pageSetup paperSize="9" scale="87"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J32"/>
  <sheetViews>
    <sheetView zoomScale="115" zoomScaleNormal="115" topLeftCell="A12" workbookViewId="0">
      <selection activeCell="D23" sqref="D23"/>
    </sheetView>
  </sheetViews>
  <sheetFormatPr defaultColWidth="9" defaultRowHeight="13.5"/>
  <cols>
    <col min="1" max="1" width="30.625" customWidth="1"/>
    <col min="2" max="2" width="11.5" hidden="1" customWidth="1"/>
    <col min="3" max="6" width="15.625" customWidth="1"/>
    <col min="7" max="9" width="9" hidden="1" customWidth="1"/>
    <col min="10" max="10" width="13.75" hidden="1" customWidth="1"/>
  </cols>
  <sheetData>
    <row r="1" s="20" customFormat="1" ht="42.95" customHeight="1" spans="1:6">
      <c r="A1" s="207" t="s">
        <v>100</v>
      </c>
      <c r="B1" s="207"/>
      <c r="C1" s="207"/>
      <c r="D1" s="207"/>
      <c r="E1" s="207"/>
      <c r="F1" s="207"/>
    </row>
    <row r="2" ht="27" customHeight="1" spans="1:6">
      <c r="A2" s="208"/>
      <c r="B2" s="208"/>
      <c r="C2" s="208"/>
      <c r="D2" s="208"/>
      <c r="E2" s="208"/>
      <c r="F2" s="209" t="s">
        <v>101</v>
      </c>
    </row>
    <row r="3" ht="32.1" customHeight="1" spans="1:6">
      <c r="A3" s="104" t="s">
        <v>70</v>
      </c>
      <c r="B3" s="210" t="s">
        <v>102</v>
      </c>
      <c r="C3" s="210" t="s">
        <v>103</v>
      </c>
      <c r="D3" s="210" t="s">
        <v>104</v>
      </c>
      <c r="E3" s="115" t="s">
        <v>73</v>
      </c>
      <c r="F3" s="146" t="s">
        <v>74</v>
      </c>
    </row>
    <row r="4" ht="20.25" customHeight="1" spans="1:10">
      <c r="A4" s="211" t="s">
        <v>105</v>
      </c>
      <c r="B4" s="212">
        <v>4116</v>
      </c>
      <c r="C4" s="212">
        <v>4756</v>
      </c>
      <c r="D4" s="212">
        <v>4725</v>
      </c>
      <c r="E4" s="213">
        <f>IFERROR(D4/C4*100,"")</f>
        <v>99.3481917577796</v>
      </c>
      <c r="F4" s="213">
        <v>-1.51289682539682</v>
      </c>
      <c r="H4">
        <f t="shared" ref="H4:H18" si="0">D4-I4</f>
        <v>754</v>
      </c>
      <c r="I4" s="212">
        <v>3971</v>
      </c>
      <c r="J4">
        <f t="shared" ref="J4:J18" si="1">H4/I4*100</f>
        <v>18.9876605389071</v>
      </c>
    </row>
    <row r="5" ht="20.25" customHeight="1" spans="1:9">
      <c r="A5" s="214" t="s">
        <v>106</v>
      </c>
      <c r="B5" s="215"/>
      <c r="C5" s="215"/>
      <c r="D5" s="215"/>
      <c r="E5" s="216" t="str">
        <f t="shared" ref="E5:E29" si="2">IFERROR(D5/C5*100,"")</f>
        <v/>
      </c>
      <c r="F5" s="216"/>
      <c r="I5" s="215"/>
    </row>
    <row r="6" ht="20.25" customHeight="1" spans="1:9">
      <c r="A6" s="214" t="s">
        <v>107</v>
      </c>
      <c r="B6" s="215"/>
      <c r="C6" s="215">
        <v>3</v>
      </c>
      <c r="D6" s="215">
        <v>3</v>
      </c>
      <c r="E6" s="216">
        <f t="shared" si="2"/>
        <v>100</v>
      </c>
      <c r="F6" s="216"/>
      <c r="I6" s="215"/>
    </row>
    <row r="7" ht="20.25" customHeight="1" spans="1:10">
      <c r="A7" s="214" t="s">
        <v>108</v>
      </c>
      <c r="B7" s="215">
        <v>2414</v>
      </c>
      <c r="C7" s="215">
        <v>1950</v>
      </c>
      <c r="D7" s="215">
        <v>1935</v>
      </c>
      <c r="E7" s="216">
        <f t="shared" si="2"/>
        <v>99.2307692307692</v>
      </c>
      <c r="F7" s="216">
        <v>-3.61394557823129</v>
      </c>
      <c r="H7">
        <f t="shared" si="0"/>
        <v>-332</v>
      </c>
      <c r="I7" s="215">
        <v>2267</v>
      </c>
      <c r="J7">
        <f t="shared" si="1"/>
        <v>-14.6449051610057</v>
      </c>
    </row>
    <row r="8" ht="20.25" customHeight="1" spans="1:10">
      <c r="A8" s="214" t="s">
        <v>109</v>
      </c>
      <c r="B8" s="215">
        <v>8227</v>
      </c>
      <c r="C8" s="215">
        <v>8625</v>
      </c>
      <c r="D8" s="215">
        <v>8257</v>
      </c>
      <c r="E8" s="216">
        <f t="shared" si="2"/>
        <v>95.7333333333333</v>
      </c>
      <c r="F8" s="216">
        <v>1.58829414707353</v>
      </c>
      <c r="H8">
        <f t="shared" si="0"/>
        <v>134</v>
      </c>
      <c r="I8" s="215">
        <v>8123</v>
      </c>
      <c r="J8">
        <f t="shared" si="1"/>
        <v>1.64963683368214</v>
      </c>
    </row>
    <row r="9" ht="20.25" customHeight="1" spans="1:10">
      <c r="A9" s="214" t="s">
        <v>110</v>
      </c>
      <c r="B9" s="215">
        <v>148</v>
      </c>
      <c r="C9" s="215">
        <v>980</v>
      </c>
      <c r="D9" s="215">
        <v>980</v>
      </c>
      <c r="E9" s="216">
        <f t="shared" si="2"/>
        <v>100</v>
      </c>
      <c r="F9" s="216">
        <v>-3.20855614973262</v>
      </c>
      <c r="H9">
        <f t="shared" si="0"/>
        <v>618</v>
      </c>
      <c r="I9" s="215">
        <v>362</v>
      </c>
      <c r="J9">
        <f t="shared" si="1"/>
        <v>170.718232044199</v>
      </c>
    </row>
    <row r="10" ht="20.25" customHeight="1" spans="1:10">
      <c r="A10" s="214" t="s">
        <v>111</v>
      </c>
      <c r="B10" s="215">
        <v>447</v>
      </c>
      <c r="C10" s="215">
        <v>304</v>
      </c>
      <c r="D10" s="215">
        <v>304</v>
      </c>
      <c r="E10" s="216">
        <f t="shared" si="2"/>
        <v>100</v>
      </c>
      <c r="F10" s="216">
        <v>4.84429065743946</v>
      </c>
      <c r="H10">
        <f t="shared" si="0"/>
        <v>1</v>
      </c>
      <c r="I10" s="215">
        <v>303</v>
      </c>
      <c r="J10">
        <f t="shared" si="1"/>
        <v>0.33003300330033</v>
      </c>
    </row>
    <row r="11" ht="20.25" customHeight="1" spans="1:10">
      <c r="A11" s="214" t="s">
        <v>112</v>
      </c>
      <c r="B11" s="215">
        <v>6400</v>
      </c>
      <c r="C11" s="215">
        <v>10716</v>
      </c>
      <c r="D11" s="215">
        <v>10703</v>
      </c>
      <c r="E11" s="216">
        <f t="shared" si="2"/>
        <v>99.8786860768944</v>
      </c>
      <c r="F11" s="216">
        <v>0.905863630799359</v>
      </c>
      <c r="H11">
        <f t="shared" si="0"/>
        <v>2460</v>
      </c>
      <c r="I11" s="215">
        <v>8243</v>
      </c>
      <c r="J11">
        <f t="shared" si="1"/>
        <v>29.8435035787941</v>
      </c>
    </row>
    <row r="12" ht="20.25" customHeight="1" spans="1:10">
      <c r="A12" s="214" t="s">
        <v>113</v>
      </c>
      <c r="B12" s="215">
        <v>3587</v>
      </c>
      <c r="C12" s="215">
        <v>3209</v>
      </c>
      <c r="D12" s="215">
        <v>3209</v>
      </c>
      <c r="E12" s="216">
        <f t="shared" si="2"/>
        <v>100</v>
      </c>
      <c r="F12" s="216">
        <v>3.11111111111111</v>
      </c>
      <c r="H12">
        <f t="shared" si="0"/>
        <v>-39</v>
      </c>
      <c r="I12" s="215">
        <v>3248</v>
      </c>
      <c r="J12">
        <f t="shared" si="1"/>
        <v>-1.20073891625616</v>
      </c>
    </row>
    <row r="13" ht="20.25" customHeight="1" spans="1:10">
      <c r="A13" s="214" t="s">
        <v>114</v>
      </c>
      <c r="B13" s="215"/>
      <c r="C13" s="215">
        <v>656</v>
      </c>
      <c r="D13" s="215">
        <v>616</v>
      </c>
      <c r="E13" s="216">
        <f t="shared" si="2"/>
        <v>93.9024390243902</v>
      </c>
      <c r="F13" s="216">
        <v>-79.7397769516729</v>
      </c>
      <c r="H13">
        <f t="shared" si="0"/>
        <v>180</v>
      </c>
      <c r="I13" s="215">
        <v>436</v>
      </c>
      <c r="J13">
        <f t="shared" si="1"/>
        <v>41.2844036697248</v>
      </c>
    </row>
    <row r="14" ht="20.25" customHeight="1" spans="1:10">
      <c r="A14" s="214" t="s">
        <v>115</v>
      </c>
      <c r="B14" s="215">
        <v>1927</v>
      </c>
      <c r="C14" s="215">
        <v>1375</v>
      </c>
      <c r="D14" s="215">
        <v>1366</v>
      </c>
      <c r="E14" s="216">
        <f t="shared" si="2"/>
        <v>99.3454545454545</v>
      </c>
      <c r="F14" s="216">
        <v>17.6514584891548</v>
      </c>
      <c r="H14">
        <f t="shared" si="0"/>
        <v>-207</v>
      </c>
      <c r="I14" s="215">
        <v>1573</v>
      </c>
      <c r="J14">
        <f t="shared" si="1"/>
        <v>-13.1595677050223</v>
      </c>
    </row>
    <row r="15" ht="20.25" customHeight="1" spans="1:10">
      <c r="A15" s="214" t="s">
        <v>116</v>
      </c>
      <c r="B15" s="215">
        <v>5538</v>
      </c>
      <c r="C15" s="215">
        <v>10574</v>
      </c>
      <c r="D15" s="215">
        <v>8966</v>
      </c>
      <c r="E15" s="216">
        <f t="shared" si="2"/>
        <v>84.7928882163798</v>
      </c>
      <c r="F15" s="216">
        <v>4.88900634249472</v>
      </c>
      <c r="H15">
        <f t="shared" si="0"/>
        <v>1028</v>
      </c>
      <c r="I15" s="215">
        <v>7938</v>
      </c>
      <c r="J15">
        <f t="shared" si="1"/>
        <v>12.9503653313177</v>
      </c>
    </row>
    <row r="16" ht="20.25" customHeight="1" spans="1:10">
      <c r="A16" s="214" t="s">
        <v>117</v>
      </c>
      <c r="B16" s="215">
        <v>327</v>
      </c>
      <c r="C16" s="215">
        <v>920</v>
      </c>
      <c r="D16" s="215">
        <v>920</v>
      </c>
      <c r="E16" s="216">
        <f t="shared" si="2"/>
        <v>100</v>
      </c>
      <c r="F16" s="216">
        <v>-11.2820512820513</v>
      </c>
      <c r="H16">
        <f t="shared" si="0"/>
        <v>401</v>
      </c>
      <c r="I16" s="215">
        <v>519</v>
      </c>
      <c r="J16">
        <f t="shared" si="1"/>
        <v>77.2639691714836</v>
      </c>
    </row>
    <row r="17" ht="20.25" customHeight="1" spans="1:10">
      <c r="A17" s="214" t="s">
        <v>118</v>
      </c>
      <c r="B17" s="215">
        <v>300</v>
      </c>
      <c r="C17" s="215">
        <v>717</v>
      </c>
      <c r="D17" s="215">
        <v>717</v>
      </c>
      <c r="E17" s="216">
        <f t="shared" si="2"/>
        <v>100</v>
      </c>
      <c r="F17" s="216">
        <v>38.8268156424581</v>
      </c>
      <c r="H17">
        <f t="shared" si="0"/>
        <v>-277</v>
      </c>
      <c r="I17" s="215">
        <v>994</v>
      </c>
      <c r="J17">
        <f t="shared" si="1"/>
        <v>-27.8672032193159</v>
      </c>
    </row>
    <row r="18" ht="20.25" customHeight="1" spans="1:10">
      <c r="A18" s="214" t="s">
        <v>119</v>
      </c>
      <c r="B18" s="215"/>
      <c r="C18" s="215">
        <v>495</v>
      </c>
      <c r="D18" s="215">
        <v>432</v>
      </c>
      <c r="E18" s="216">
        <f t="shared" si="2"/>
        <v>87.2727272727273</v>
      </c>
      <c r="F18" s="216">
        <v>-71.7741935483871</v>
      </c>
      <c r="H18">
        <f t="shared" si="0"/>
        <v>257</v>
      </c>
      <c r="I18" s="215">
        <v>175</v>
      </c>
      <c r="J18">
        <f t="shared" si="1"/>
        <v>146.857142857143</v>
      </c>
    </row>
    <row r="19" ht="20.25" customHeight="1" spans="1:9">
      <c r="A19" s="214" t="s">
        <v>120</v>
      </c>
      <c r="B19" s="215"/>
      <c r="C19" s="215"/>
      <c r="D19" s="215"/>
      <c r="E19" s="216" t="str">
        <f t="shared" si="2"/>
        <v/>
      </c>
      <c r="F19" s="216"/>
      <c r="I19" s="215"/>
    </row>
    <row r="20" ht="20.25" customHeight="1" spans="1:9">
      <c r="A20" s="214" t="s">
        <v>121</v>
      </c>
      <c r="B20" s="215"/>
      <c r="C20" s="215"/>
      <c r="D20" s="215"/>
      <c r="E20" s="216" t="str">
        <f t="shared" si="2"/>
        <v/>
      </c>
      <c r="F20" s="216"/>
      <c r="I20" s="215"/>
    </row>
    <row r="21" ht="20.25" customHeight="1" spans="1:10">
      <c r="A21" s="214" t="s">
        <v>122</v>
      </c>
      <c r="B21" s="215">
        <v>30</v>
      </c>
      <c r="C21" s="215">
        <v>1658</v>
      </c>
      <c r="D21" s="215">
        <v>1646</v>
      </c>
      <c r="E21" s="216">
        <f t="shared" si="2"/>
        <v>99.2762364294331</v>
      </c>
      <c r="F21" s="216">
        <v>255.696202531646</v>
      </c>
      <c r="H21">
        <f t="shared" ref="H21:H24" si="3">D21-I21</f>
        <v>1365</v>
      </c>
      <c r="I21" s="215">
        <v>281</v>
      </c>
      <c r="J21">
        <f t="shared" ref="J21:J24" si="4">H21/I21*100</f>
        <v>485.76512455516</v>
      </c>
    </row>
    <row r="22" ht="20.25" customHeight="1" spans="1:10">
      <c r="A22" s="214" t="s">
        <v>123</v>
      </c>
      <c r="B22" s="215">
        <v>357</v>
      </c>
      <c r="C22" s="215">
        <v>1128</v>
      </c>
      <c r="D22" s="215">
        <v>1128</v>
      </c>
      <c r="E22" s="216">
        <f t="shared" si="2"/>
        <v>100</v>
      </c>
      <c r="F22" s="216">
        <v>390.702947845805</v>
      </c>
      <c r="H22">
        <f t="shared" si="3"/>
        <v>-1036</v>
      </c>
      <c r="I22" s="215">
        <v>2164</v>
      </c>
      <c r="J22">
        <f t="shared" si="4"/>
        <v>-47.8743068391867</v>
      </c>
    </row>
    <row r="23" ht="20.25" customHeight="1" spans="1:9">
      <c r="A23" s="214" t="s">
        <v>124</v>
      </c>
      <c r="B23" s="215"/>
      <c r="C23" s="215"/>
      <c r="D23" s="215"/>
      <c r="E23" s="216" t="str">
        <f t="shared" si="2"/>
        <v/>
      </c>
      <c r="F23" s="216"/>
      <c r="H23">
        <f t="shared" si="3"/>
        <v>0</v>
      </c>
      <c r="I23" s="215"/>
    </row>
    <row r="24" ht="20.25" customHeight="1" spans="1:10">
      <c r="A24" s="214" t="s">
        <v>125</v>
      </c>
      <c r="B24" s="215"/>
      <c r="C24" s="215">
        <v>478</v>
      </c>
      <c r="D24" s="215">
        <v>478</v>
      </c>
      <c r="E24" s="216">
        <f t="shared" si="2"/>
        <v>100</v>
      </c>
      <c r="F24" s="216">
        <v>-8.67823765020027</v>
      </c>
      <c r="H24">
        <f t="shared" si="3"/>
        <v>-206</v>
      </c>
      <c r="I24" s="215">
        <v>684</v>
      </c>
      <c r="J24">
        <f t="shared" si="4"/>
        <v>-30.1169590643275</v>
      </c>
    </row>
    <row r="25" ht="20.25" hidden="1" customHeight="1" spans="1:9">
      <c r="A25" s="214" t="s">
        <v>126</v>
      </c>
      <c r="B25" s="215">
        <v>500</v>
      </c>
      <c r="C25" s="215">
        <v>20</v>
      </c>
      <c r="D25" s="215">
        <v>0</v>
      </c>
      <c r="E25" s="216">
        <f t="shared" si="2"/>
        <v>0</v>
      </c>
      <c r="F25" s="216"/>
      <c r="I25" s="215"/>
    </row>
    <row r="26" ht="20.25" customHeight="1" spans="1:9">
      <c r="A26" s="214" t="s">
        <v>127</v>
      </c>
      <c r="B26" s="215">
        <v>1127</v>
      </c>
      <c r="C26" s="215">
        <v>20</v>
      </c>
      <c r="D26" s="215">
        <v>0</v>
      </c>
      <c r="E26" s="216"/>
      <c r="F26" s="216"/>
      <c r="I26" s="215"/>
    </row>
    <row r="27" ht="20.25" customHeight="1" spans="1:10">
      <c r="A27" s="214" t="s">
        <v>128</v>
      </c>
      <c r="B27" s="215">
        <v>900</v>
      </c>
      <c r="C27" s="215">
        <v>806</v>
      </c>
      <c r="D27" s="215">
        <v>806</v>
      </c>
      <c r="E27" s="216">
        <f t="shared" si="2"/>
        <v>100</v>
      </c>
      <c r="F27" s="216">
        <v>0.906002265005654</v>
      </c>
      <c r="H27">
        <f>D27-I27</f>
        <v>-85</v>
      </c>
      <c r="I27" s="215">
        <v>891</v>
      </c>
      <c r="J27">
        <f t="shared" ref="J27:J29" si="5">H27/I27*100</f>
        <v>-9.53984287317621</v>
      </c>
    </row>
    <row r="28" ht="20.25" customHeight="1" spans="1:10">
      <c r="A28" s="217" t="s">
        <v>129</v>
      </c>
      <c r="B28" s="218">
        <v>1</v>
      </c>
      <c r="C28" s="218">
        <v>2</v>
      </c>
      <c r="D28" s="218">
        <v>2</v>
      </c>
      <c r="E28" s="219">
        <f t="shared" si="2"/>
        <v>100</v>
      </c>
      <c r="F28" s="219">
        <v>-16.6666666666667</v>
      </c>
      <c r="H28">
        <f>D28-I28</f>
        <v>-3</v>
      </c>
      <c r="I28" s="218">
        <v>5</v>
      </c>
      <c r="J28">
        <f t="shared" si="5"/>
        <v>-60</v>
      </c>
    </row>
    <row r="29" ht="27.75" customHeight="1" spans="1:10">
      <c r="A29" s="220" t="s">
        <v>130</v>
      </c>
      <c r="B29" s="221">
        <f>SUM(B4:B28)</f>
        <v>36346</v>
      </c>
      <c r="C29" s="221">
        <v>49372</v>
      </c>
      <c r="D29" s="221">
        <f>SUM(D4:D28)</f>
        <v>47193</v>
      </c>
      <c r="E29" s="222">
        <f t="shared" si="2"/>
        <v>95.5865672851009</v>
      </c>
      <c r="F29" s="222">
        <v>1.6</v>
      </c>
      <c r="H29">
        <f>D29-I29</f>
        <v>5016</v>
      </c>
      <c r="I29" s="221">
        <f>SUM(I4:I28)</f>
        <v>42177</v>
      </c>
      <c r="J29">
        <f t="shared" si="5"/>
        <v>11.8927377480617</v>
      </c>
    </row>
    <row r="30" ht="28.5" customHeight="1" spans="1:9">
      <c r="A30" s="220" t="s">
        <v>131</v>
      </c>
      <c r="B30" s="223"/>
      <c r="C30" s="224"/>
      <c r="D30" s="221">
        <v>4972</v>
      </c>
      <c r="E30" s="225"/>
      <c r="F30" s="225"/>
      <c r="I30" s="221">
        <v>4252</v>
      </c>
    </row>
    <row r="31" ht="28.5" customHeight="1" spans="1:9">
      <c r="A31" s="220" t="s">
        <v>132</v>
      </c>
      <c r="B31" s="223"/>
      <c r="C31" s="224"/>
      <c r="D31" s="221">
        <v>3019</v>
      </c>
      <c r="E31" s="225"/>
      <c r="F31" s="225"/>
      <c r="I31" s="221">
        <v>10000</v>
      </c>
    </row>
    <row r="32" ht="24" customHeight="1" spans="1:9">
      <c r="A32" s="220" t="s">
        <v>133</v>
      </c>
      <c r="B32" s="224"/>
      <c r="C32" s="224"/>
      <c r="D32" s="221">
        <v>1780</v>
      </c>
      <c r="E32" s="225"/>
      <c r="F32" s="225"/>
      <c r="I32" s="221">
        <v>7289</v>
      </c>
    </row>
  </sheetData>
  <mergeCells count="1">
    <mergeCell ref="A1:F1"/>
  </mergeCells>
  <printOptions horizontalCentered="1"/>
  <pageMargins left="0.751388888888889" right="0.751388888888889" top="1" bottom="0.747916666666667" header="0.5" footer="0.5"/>
  <pageSetup paperSize="9" scale="9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262"/>
  <sheetViews>
    <sheetView zoomScale="115" zoomScaleNormal="115" topLeftCell="A4" workbookViewId="0">
      <selection activeCell="F2" sqref="F2"/>
    </sheetView>
  </sheetViews>
  <sheetFormatPr defaultColWidth="9" defaultRowHeight="13.5" outlineLevelCol="4"/>
  <cols>
    <col min="1" max="1" width="10.25" style="85" customWidth="1"/>
    <col min="2" max="2" width="37" style="7" customWidth="1"/>
    <col min="3" max="5" width="12.625" style="7" customWidth="1"/>
    <col min="6" max="16384" width="9" style="7"/>
  </cols>
  <sheetData>
    <row r="1" s="6" customFormat="1" ht="50.1" customHeight="1" spans="1:5">
      <c r="A1" s="200" t="s">
        <v>134</v>
      </c>
      <c r="B1" s="95"/>
      <c r="C1" s="95"/>
      <c r="D1" s="95"/>
      <c r="E1" s="95"/>
    </row>
    <row r="2" ht="27" customHeight="1" spans="1:5">
      <c r="A2" s="201" t="s">
        <v>135</v>
      </c>
      <c r="B2" s="143"/>
      <c r="C2" s="143"/>
      <c r="D2" s="143"/>
      <c r="E2" s="143"/>
    </row>
    <row r="3" ht="36" customHeight="1" spans="1:5">
      <c r="A3" s="10" t="s">
        <v>136</v>
      </c>
      <c r="B3" s="56" t="s">
        <v>137</v>
      </c>
      <c r="C3" s="11" t="s">
        <v>103</v>
      </c>
      <c r="D3" s="11" t="s">
        <v>72</v>
      </c>
      <c r="E3" s="11" t="s">
        <v>138</v>
      </c>
    </row>
    <row r="4" customFormat="1" ht="16" customHeight="1" spans="1:5">
      <c r="A4" s="202"/>
      <c r="B4" s="203" t="s">
        <v>130</v>
      </c>
      <c r="C4" s="203">
        <v>49372</v>
      </c>
      <c r="D4" s="203">
        <v>47193</v>
      </c>
      <c r="E4" s="204">
        <f>D4/C4</f>
        <v>0.955865672851009</v>
      </c>
    </row>
    <row r="5" customFormat="1" ht="16" customHeight="1" spans="1:5">
      <c r="A5" s="202">
        <v>201</v>
      </c>
      <c r="B5" s="203" t="s">
        <v>139</v>
      </c>
      <c r="C5" s="203">
        <v>4756</v>
      </c>
      <c r="D5" s="203">
        <v>4725</v>
      </c>
      <c r="E5" s="204">
        <f t="shared" ref="E5:E68" si="0">D5/C5</f>
        <v>0.993481917577796</v>
      </c>
    </row>
    <row r="6" customFormat="1" ht="16" customHeight="1" spans="1:5">
      <c r="A6" s="202">
        <v>20103</v>
      </c>
      <c r="B6" s="203" t="s">
        <v>140</v>
      </c>
      <c r="C6" s="203">
        <v>2590</v>
      </c>
      <c r="D6" s="203">
        <v>2590</v>
      </c>
      <c r="E6" s="204">
        <f t="shared" si="0"/>
        <v>1</v>
      </c>
    </row>
    <row r="7" customFormat="1" ht="16" customHeight="1" spans="1:5">
      <c r="A7" s="202">
        <v>2010301</v>
      </c>
      <c r="B7" s="203" t="s">
        <v>141</v>
      </c>
      <c r="C7" s="203">
        <v>1944</v>
      </c>
      <c r="D7" s="203">
        <v>1944</v>
      </c>
      <c r="E7" s="204">
        <f t="shared" si="0"/>
        <v>1</v>
      </c>
    </row>
    <row r="8" customFormat="1" ht="16" customHeight="1" spans="1:5">
      <c r="A8" s="202">
        <v>2010302</v>
      </c>
      <c r="B8" s="203" t="s">
        <v>142</v>
      </c>
      <c r="C8" s="203">
        <v>205</v>
      </c>
      <c r="D8" s="203">
        <v>205</v>
      </c>
      <c r="E8" s="204">
        <f t="shared" si="0"/>
        <v>1</v>
      </c>
    </row>
    <row r="9" customFormat="1" ht="16" customHeight="1" spans="1:5">
      <c r="A9" s="202">
        <v>2010306</v>
      </c>
      <c r="B9" s="203" t="s">
        <v>143</v>
      </c>
      <c r="C9" s="203">
        <v>165</v>
      </c>
      <c r="D9" s="203">
        <v>165</v>
      </c>
      <c r="E9" s="204">
        <f t="shared" si="0"/>
        <v>1</v>
      </c>
    </row>
    <row r="10" customFormat="1" ht="16" customHeight="1" spans="1:5">
      <c r="A10" s="202">
        <v>2010308</v>
      </c>
      <c r="B10" s="203" t="s">
        <v>144</v>
      </c>
      <c r="C10" s="203">
        <v>40</v>
      </c>
      <c r="D10" s="203">
        <v>40</v>
      </c>
      <c r="E10" s="204">
        <f t="shared" si="0"/>
        <v>1</v>
      </c>
    </row>
    <row r="11" customFormat="1" ht="16" customHeight="1" spans="1:5">
      <c r="A11" s="202">
        <v>2010309</v>
      </c>
      <c r="B11" s="203" t="s">
        <v>145</v>
      </c>
      <c r="C11" s="203">
        <v>236</v>
      </c>
      <c r="D11" s="203">
        <v>236</v>
      </c>
      <c r="E11" s="204">
        <f t="shared" si="0"/>
        <v>1</v>
      </c>
    </row>
    <row r="12" customFormat="1" ht="16" customHeight="1" spans="1:5">
      <c r="A12" s="202">
        <v>20104</v>
      </c>
      <c r="B12" s="203" t="s">
        <v>146</v>
      </c>
      <c r="C12" s="203">
        <v>324</v>
      </c>
      <c r="D12" s="203">
        <v>324</v>
      </c>
      <c r="E12" s="204">
        <f t="shared" si="0"/>
        <v>1</v>
      </c>
    </row>
    <row r="13" customFormat="1" ht="16" customHeight="1" spans="1:5">
      <c r="A13" s="202">
        <v>2010401</v>
      </c>
      <c r="B13" s="203" t="s">
        <v>141</v>
      </c>
      <c r="C13" s="203">
        <v>324</v>
      </c>
      <c r="D13" s="203">
        <v>324</v>
      </c>
      <c r="E13" s="204">
        <f t="shared" si="0"/>
        <v>1</v>
      </c>
    </row>
    <row r="14" customFormat="1" ht="16" customHeight="1" spans="1:5">
      <c r="A14" s="202">
        <v>20105</v>
      </c>
      <c r="B14" s="203" t="s">
        <v>147</v>
      </c>
      <c r="C14" s="203">
        <v>23</v>
      </c>
      <c r="D14" s="203">
        <v>23</v>
      </c>
      <c r="E14" s="204">
        <f t="shared" si="0"/>
        <v>1</v>
      </c>
    </row>
    <row r="15" customFormat="1" ht="16" customHeight="1" spans="1:5">
      <c r="A15" s="202">
        <v>2010507</v>
      </c>
      <c r="B15" s="203" t="s">
        <v>148</v>
      </c>
      <c r="C15" s="203">
        <v>8</v>
      </c>
      <c r="D15" s="203">
        <v>8</v>
      </c>
      <c r="E15" s="204">
        <f t="shared" si="0"/>
        <v>1</v>
      </c>
    </row>
    <row r="16" customFormat="1" ht="16" customHeight="1" spans="1:5">
      <c r="A16" s="202">
        <v>2010599</v>
      </c>
      <c r="B16" s="203" t="s">
        <v>149</v>
      </c>
      <c r="C16" s="203">
        <v>15</v>
      </c>
      <c r="D16" s="203">
        <v>15</v>
      </c>
      <c r="E16" s="204">
        <f t="shared" si="0"/>
        <v>1</v>
      </c>
    </row>
    <row r="17" customFormat="1" ht="16" customHeight="1" spans="1:5">
      <c r="A17" s="202">
        <v>20106</v>
      </c>
      <c r="B17" s="203" t="s">
        <v>150</v>
      </c>
      <c r="C17" s="203">
        <v>331</v>
      </c>
      <c r="D17" s="203">
        <v>300</v>
      </c>
      <c r="E17" s="204">
        <f t="shared" si="0"/>
        <v>0.906344410876133</v>
      </c>
    </row>
    <row r="18" customFormat="1" ht="16" customHeight="1" spans="1:5">
      <c r="A18" s="202">
        <v>2010601</v>
      </c>
      <c r="B18" s="203" t="s">
        <v>141</v>
      </c>
      <c r="C18" s="203">
        <v>213</v>
      </c>
      <c r="D18" s="203">
        <v>213</v>
      </c>
      <c r="E18" s="204">
        <f t="shared" si="0"/>
        <v>1</v>
      </c>
    </row>
    <row r="19" customFormat="1" ht="16" customHeight="1" spans="1:5">
      <c r="A19" s="202">
        <v>2010607</v>
      </c>
      <c r="B19" s="203" t="s">
        <v>151</v>
      </c>
      <c r="C19" s="203">
        <v>29</v>
      </c>
      <c r="D19" s="203">
        <v>29</v>
      </c>
      <c r="E19" s="204">
        <f t="shared" si="0"/>
        <v>1</v>
      </c>
    </row>
    <row r="20" customFormat="1" ht="16" customHeight="1" spans="1:5">
      <c r="A20" s="202">
        <v>2010608</v>
      </c>
      <c r="B20" s="203" t="s">
        <v>152</v>
      </c>
      <c r="C20" s="203">
        <v>89</v>
      </c>
      <c r="D20" s="203">
        <v>58</v>
      </c>
      <c r="E20" s="204">
        <f t="shared" si="0"/>
        <v>0.651685393258427</v>
      </c>
    </row>
    <row r="21" customFormat="1" ht="16" customHeight="1" spans="1:5">
      <c r="A21" s="202">
        <v>20107</v>
      </c>
      <c r="B21" s="203" t="s">
        <v>153</v>
      </c>
      <c r="C21" s="203">
        <v>454</v>
      </c>
      <c r="D21" s="203">
        <v>454</v>
      </c>
      <c r="E21" s="204">
        <f t="shared" si="0"/>
        <v>1</v>
      </c>
    </row>
    <row r="22" customFormat="1" ht="16" customHeight="1" spans="1:5">
      <c r="A22" s="202">
        <v>2010709</v>
      </c>
      <c r="B22" s="203" t="s">
        <v>151</v>
      </c>
      <c r="C22" s="203">
        <v>30</v>
      </c>
      <c r="D22" s="203">
        <v>30</v>
      </c>
      <c r="E22" s="204">
        <f t="shared" si="0"/>
        <v>1</v>
      </c>
    </row>
    <row r="23" customFormat="1" ht="16" customHeight="1" spans="1:5">
      <c r="A23" s="202">
        <v>2010799</v>
      </c>
      <c r="B23" s="203" t="s">
        <v>154</v>
      </c>
      <c r="C23" s="203">
        <v>424</v>
      </c>
      <c r="D23" s="203">
        <v>424</v>
      </c>
      <c r="E23" s="204">
        <f t="shared" si="0"/>
        <v>1</v>
      </c>
    </row>
    <row r="24" customFormat="1" ht="16" customHeight="1" spans="1:5">
      <c r="A24" s="202">
        <v>20108</v>
      </c>
      <c r="B24" s="203" t="s">
        <v>155</v>
      </c>
      <c r="C24" s="203">
        <v>138</v>
      </c>
      <c r="D24" s="203">
        <v>138</v>
      </c>
      <c r="E24" s="204">
        <f t="shared" si="0"/>
        <v>1</v>
      </c>
    </row>
    <row r="25" customFormat="1" ht="16" customHeight="1" spans="1:5">
      <c r="A25" s="202">
        <v>2010801</v>
      </c>
      <c r="B25" s="203" t="s">
        <v>141</v>
      </c>
      <c r="C25" s="203">
        <v>58</v>
      </c>
      <c r="D25" s="203">
        <v>58</v>
      </c>
      <c r="E25" s="204">
        <f t="shared" si="0"/>
        <v>1</v>
      </c>
    </row>
    <row r="26" customFormat="1" ht="16" customHeight="1" spans="1:5">
      <c r="A26" s="202">
        <v>2010804</v>
      </c>
      <c r="B26" s="203" t="s">
        <v>156</v>
      </c>
      <c r="C26" s="203">
        <v>79</v>
      </c>
      <c r="D26" s="203">
        <v>79</v>
      </c>
      <c r="E26" s="204">
        <f t="shared" si="0"/>
        <v>1</v>
      </c>
    </row>
    <row r="27" customFormat="1" ht="16" customHeight="1" spans="1:5">
      <c r="A27" s="202">
        <v>2010806</v>
      </c>
      <c r="B27" s="203" t="s">
        <v>151</v>
      </c>
      <c r="C27" s="203">
        <v>1</v>
      </c>
      <c r="D27" s="203">
        <v>1</v>
      </c>
      <c r="E27" s="204">
        <f t="shared" si="0"/>
        <v>1</v>
      </c>
    </row>
    <row r="28" customFormat="1" ht="16" customHeight="1" spans="1:5">
      <c r="A28" s="202">
        <v>20111</v>
      </c>
      <c r="B28" s="203" t="s">
        <v>157</v>
      </c>
      <c r="C28" s="203">
        <v>76</v>
      </c>
      <c r="D28" s="203">
        <v>76</v>
      </c>
      <c r="E28" s="204">
        <f t="shared" si="0"/>
        <v>1</v>
      </c>
    </row>
    <row r="29" customFormat="1" ht="16" customHeight="1" spans="1:5">
      <c r="A29" s="202">
        <v>2011101</v>
      </c>
      <c r="B29" s="203" t="s">
        <v>141</v>
      </c>
      <c r="C29" s="203">
        <v>70</v>
      </c>
      <c r="D29" s="203">
        <v>70</v>
      </c>
      <c r="E29" s="204">
        <f t="shared" si="0"/>
        <v>1</v>
      </c>
    </row>
    <row r="30" customFormat="1" ht="16" customHeight="1" spans="1:5">
      <c r="A30" s="202">
        <v>2011199</v>
      </c>
      <c r="B30" s="203" t="s">
        <v>158</v>
      </c>
      <c r="C30" s="203">
        <v>6</v>
      </c>
      <c r="D30" s="203">
        <v>6</v>
      </c>
      <c r="E30" s="204">
        <f t="shared" si="0"/>
        <v>1</v>
      </c>
    </row>
    <row r="31" customFormat="1" ht="16" customHeight="1" spans="1:5">
      <c r="A31" s="202">
        <v>20113</v>
      </c>
      <c r="B31" s="203" t="s">
        <v>159</v>
      </c>
      <c r="C31" s="203">
        <v>38</v>
      </c>
      <c r="D31" s="203">
        <v>38</v>
      </c>
      <c r="E31" s="204">
        <f t="shared" si="0"/>
        <v>1</v>
      </c>
    </row>
    <row r="32" customFormat="1" ht="16" customHeight="1" spans="1:5">
      <c r="A32" s="202">
        <v>2011304</v>
      </c>
      <c r="B32" s="203" t="s">
        <v>160</v>
      </c>
      <c r="C32" s="203">
        <v>1</v>
      </c>
      <c r="D32" s="203">
        <v>1</v>
      </c>
      <c r="E32" s="204">
        <f t="shared" si="0"/>
        <v>1</v>
      </c>
    </row>
    <row r="33" customFormat="1" ht="16" customHeight="1" spans="1:5">
      <c r="A33" s="202">
        <v>2011308</v>
      </c>
      <c r="B33" s="203" t="s">
        <v>161</v>
      </c>
      <c r="C33" s="203">
        <v>37</v>
      </c>
      <c r="D33" s="203">
        <v>37</v>
      </c>
      <c r="E33" s="204">
        <f t="shared" si="0"/>
        <v>1</v>
      </c>
    </row>
    <row r="34" customFormat="1" ht="16" customHeight="1" spans="1:5">
      <c r="A34" s="202">
        <v>20125</v>
      </c>
      <c r="B34" s="203" t="s">
        <v>162</v>
      </c>
      <c r="C34" s="203">
        <v>1</v>
      </c>
      <c r="D34" s="203">
        <v>1</v>
      </c>
      <c r="E34" s="204">
        <f t="shared" si="0"/>
        <v>1</v>
      </c>
    </row>
    <row r="35" customFormat="1" ht="16" customHeight="1" spans="1:5">
      <c r="A35" s="202">
        <v>2012599</v>
      </c>
      <c r="B35" s="203" t="s">
        <v>163</v>
      </c>
      <c r="C35" s="203">
        <v>1</v>
      </c>
      <c r="D35" s="203">
        <v>1</v>
      </c>
      <c r="E35" s="204">
        <f t="shared" si="0"/>
        <v>1</v>
      </c>
    </row>
    <row r="36" customFormat="1" ht="16" customHeight="1" spans="1:5">
      <c r="A36" s="202">
        <v>20129</v>
      </c>
      <c r="B36" s="203" t="s">
        <v>164</v>
      </c>
      <c r="C36" s="203">
        <v>138</v>
      </c>
      <c r="D36" s="203">
        <v>138</v>
      </c>
      <c r="E36" s="204">
        <f t="shared" si="0"/>
        <v>1</v>
      </c>
    </row>
    <row r="37" customFormat="1" ht="16" customHeight="1" spans="1:5">
      <c r="A37" s="202">
        <v>2012901</v>
      </c>
      <c r="B37" s="203" t="s">
        <v>141</v>
      </c>
      <c r="C37" s="203">
        <v>128</v>
      </c>
      <c r="D37" s="203">
        <v>128</v>
      </c>
      <c r="E37" s="204">
        <f t="shared" si="0"/>
        <v>1</v>
      </c>
    </row>
    <row r="38" customFormat="1" ht="16" customHeight="1" spans="1:5">
      <c r="A38" s="202">
        <v>2012906</v>
      </c>
      <c r="B38" s="203" t="s">
        <v>165</v>
      </c>
      <c r="C38" s="203">
        <v>2</v>
      </c>
      <c r="D38" s="203">
        <v>2</v>
      </c>
      <c r="E38" s="204">
        <f t="shared" si="0"/>
        <v>1</v>
      </c>
    </row>
    <row r="39" customFormat="1" ht="16" customHeight="1" spans="1:5">
      <c r="A39" s="202">
        <v>2012999</v>
      </c>
      <c r="B39" s="203" t="s">
        <v>166</v>
      </c>
      <c r="C39" s="203">
        <v>8</v>
      </c>
      <c r="D39" s="203">
        <v>8</v>
      </c>
      <c r="E39" s="204">
        <f t="shared" si="0"/>
        <v>1</v>
      </c>
    </row>
    <row r="40" customFormat="1" ht="16" customHeight="1" spans="1:5">
      <c r="A40" s="202">
        <v>20132</v>
      </c>
      <c r="B40" s="203" t="s">
        <v>167</v>
      </c>
      <c r="C40" s="203">
        <v>563</v>
      </c>
      <c r="D40" s="203">
        <v>563</v>
      </c>
      <c r="E40" s="204">
        <f t="shared" si="0"/>
        <v>1</v>
      </c>
    </row>
    <row r="41" customFormat="1" ht="16" customHeight="1" spans="1:5">
      <c r="A41" s="202">
        <v>2013201</v>
      </c>
      <c r="B41" s="203" t="s">
        <v>141</v>
      </c>
      <c r="C41" s="203">
        <v>195</v>
      </c>
      <c r="D41" s="203">
        <v>195</v>
      </c>
      <c r="E41" s="204">
        <f t="shared" si="0"/>
        <v>1</v>
      </c>
    </row>
    <row r="42" customFormat="1" ht="16" customHeight="1" spans="1:5">
      <c r="A42" s="202">
        <v>2013299</v>
      </c>
      <c r="B42" s="203" t="s">
        <v>168</v>
      </c>
      <c r="C42" s="203">
        <v>368</v>
      </c>
      <c r="D42" s="203">
        <v>368</v>
      </c>
      <c r="E42" s="204">
        <f t="shared" si="0"/>
        <v>1</v>
      </c>
    </row>
    <row r="43" customFormat="1" ht="16" customHeight="1" spans="1:5">
      <c r="A43" s="202">
        <v>20133</v>
      </c>
      <c r="B43" s="203" t="s">
        <v>169</v>
      </c>
      <c r="C43" s="203">
        <v>19</v>
      </c>
      <c r="D43" s="203">
        <v>19</v>
      </c>
      <c r="E43" s="204">
        <f t="shared" si="0"/>
        <v>1</v>
      </c>
    </row>
    <row r="44" customFormat="1" ht="16" customHeight="1" spans="1:5">
      <c r="A44" s="202">
        <v>2013399</v>
      </c>
      <c r="B44" s="203" t="s">
        <v>170</v>
      </c>
      <c r="C44" s="203">
        <v>19</v>
      </c>
      <c r="D44" s="203">
        <v>19</v>
      </c>
      <c r="E44" s="204">
        <f t="shared" si="0"/>
        <v>1</v>
      </c>
    </row>
    <row r="45" customFormat="1" ht="16" customHeight="1" spans="1:5">
      <c r="A45" s="202">
        <v>20138</v>
      </c>
      <c r="B45" s="203" t="s">
        <v>171</v>
      </c>
      <c r="C45" s="203">
        <v>61</v>
      </c>
      <c r="D45" s="203">
        <v>61</v>
      </c>
      <c r="E45" s="204">
        <f t="shared" si="0"/>
        <v>1</v>
      </c>
    </row>
    <row r="46" customFormat="1" ht="16" customHeight="1" spans="1:5">
      <c r="A46" s="202">
        <v>2013804</v>
      </c>
      <c r="B46" s="203" t="s">
        <v>172</v>
      </c>
      <c r="C46" s="203">
        <v>21</v>
      </c>
      <c r="D46" s="203">
        <v>21</v>
      </c>
      <c r="E46" s="204">
        <f t="shared" si="0"/>
        <v>1</v>
      </c>
    </row>
    <row r="47" customFormat="1" ht="16" customHeight="1" spans="1:5">
      <c r="A47" s="202">
        <v>2013816</v>
      </c>
      <c r="B47" s="203" t="s">
        <v>173</v>
      </c>
      <c r="C47" s="203">
        <v>4</v>
      </c>
      <c r="D47" s="203">
        <v>4</v>
      </c>
      <c r="E47" s="204">
        <f t="shared" si="0"/>
        <v>1</v>
      </c>
    </row>
    <row r="48" customFormat="1" ht="16" customHeight="1" spans="1:5">
      <c r="A48" s="202">
        <v>2013899</v>
      </c>
      <c r="B48" s="203" t="s">
        <v>174</v>
      </c>
      <c r="C48" s="203">
        <v>36</v>
      </c>
      <c r="D48" s="203">
        <v>36</v>
      </c>
      <c r="E48" s="204">
        <f t="shared" si="0"/>
        <v>1</v>
      </c>
    </row>
    <row r="49" ht="16" customHeight="1" spans="1:5">
      <c r="A49" s="205">
        <v>203</v>
      </c>
      <c r="B49" s="206" t="s">
        <v>175</v>
      </c>
      <c r="C49" s="206">
        <v>3</v>
      </c>
      <c r="D49" s="206">
        <v>3</v>
      </c>
      <c r="E49" s="204">
        <f t="shared" si="0"/>
        <v>1</v>
      </c>
    </row>
    <row r="50" ht="16" customHeight="1" spans="1:5">
      <c r="A50" s="205">
        <v>20306</v>
      </c>
      <c r="B50" s="206" t="s">
        <v>176</v>
      </c>
      <c r="C50" s="206">
        <v>3</v>
      </c>
      <c r="D50" s="206">
        <v>3</v>
      </c>
      <c r="E50" s="204">
        <f t="shared" si="0"/>
        <v>1</v>
      </c>
    </row>
    <row r="51" ht="16" customHeight="1" spans="1:5">
      <c r="A51" s="205">
        <v>2030603</v>
      </c>
      <c r="B51" s="206" t="s">
        <v>177</v>
      </c>
      <c r="C51" s="206">
        <v>3</v>
      </c>
      <c r="D51" s="206">
        <v>3</v>
      </c>
      <c r="E51" s="204">
        <f t="shared" si="0"/>
        <v>1</v>
      </c>
    </row>
    <row r="52" ht="16" customHeight="1" spans="1:5">
      <c r="A52" s="205">
        <v>204</v>
      </c>
      <c r="B52" s="206" t="s">
        <v>178</v>
      </c>
      <c r="C52" s="206">
        <v>1950</v>
      </c>
      <c r="D52" s="206">
        <v>1935</v>
      </c>
      <c r="E52" s="204">
        <f t="shared" si="0"/>
        <v>0.992307692307692</v>
      </c>
    </row>
    <row r="53" ht="16" customHeight="1" spans="1:5">
      <c r="A53" s="205">
        <v>20402</v>
      </c>
      <c r="B53" s="206" t="s">
        <v>179</v>
      </c>
      <c r="C53" s="206">
        <v>1853</v>
      </c>
      <c r="D53" s="206">
        <v>1838</v>
      </c>
      <c r="E53" s="204">
        <f t="shared" si="0"/>
        <v>0.991905018888289</v>
      </c>
    </row>
    <row r="54" ht="16" customHeight="1" spans="1:5">
      <c r="A54" s="205">
        <v>20404</v>
      </c>
      <c r="B54" s="206" t="s">
        <v>180</v>
      </c>
      <c r="C54" s="206">
        <v>7</v>
      </c>
      <c r="D54" s="206">
        <v>7</v>
      </c>
      <c r="E54" s="204">
        <f t="shared" si="0"/>
        <v>1</v>
      </c>
    </row>
    <row r="55" ht="16" customHeight="1" spans="1:5">
      <c r="A55" s="205">
        <v>20405</v>
      </c>
      <c r="B55" s="206" t="s">
        <v>181</v>
      </c>
      <c r="C55" s="206">
        <v>9</v>
      </c>
      <c r="D55" s="206">
        <v>9</v>
      </c>
      <c r="E55" s="204">
        <f t="shared" si="0"/>
        <v>1</v>
      </c>
    </row>
    <row r="56" ht="16" customHeight="1" spans="1:5">
      <c r="A56" s="205">
        <v>20406</v>
      </c>
      <c r="B56" s="206" t="s">
        <v>182</v>
      </c>
      <c r="C56" s="206">
        <v>81</v>
      </c>
      <c r="D56" s="206">
        <v>81</v>
      </c>
      <c r="E56" s="204">
        <f t="shared" si="0"/>
        <v>1</v>
      </c>
    </row>
    <row r="57" ht="16" customHeight="1" spans="1:5">
      <c r="A57" s="205">
        <v>205</v>
      </c>
      <c r="B57" s="206" t="s">
        <v>183</v>
      </c>
      <c r="C57" s="206">
        <v>8625</v>
      </c>
      <c r="D57" s="206">
        <v>8257</v>
      </c>
      <c r="E57" s="204">
        <f t="shared" si="0"/>
        <v>0.957333333333333</v>
      </c>
    </row>
    <row r="58" ht="16" customHeight="1" spans="1:5">
      <c r="A58" s="205">
        <v>20501</v>
      </c>
      <c r="B58" s="206" t="s">
        <v>184</v>
      </c>
      <c r="C58" s="206">
        <v>111</v>
      </c>
      <c r="D58" s="206">
        <v>111</v>
      </c>
      <c r="E58" s="204">
        <f t="shared" si="0"/>
        <v>1</v>
      </c>
    </row>
    <row r="59" ht="16" customHeight="1" spans="1:5">
      <c r="A59" s="205">
        <v>2050101</v>
      </c>
      <c r="B59" s="206" t="s">
        <v>141</v>
      </c>
      <c r="C59" s="206">
        <v>111</v>
      </c>
      <c r="D59" s="206">
        <v>111</v>
      </c>
      <c r="E59" s="204">
        <f t="shared" si="0"/>
        <v>1</v>
      </c>
    </row>
    <row r="60" ht="16" customHeight="1" spans="1:5">
      <c r="A60" s="205">
        <v>20502</v>
      </c>
      <c r="B60" s="206" t="s">
        <v>185</v>
      </c>
      <c r="C60" s="206">
        <v>7857</v>
      </c>
      <c r="D60" s="206">
        <v>7489</v>
      </c>
      <c r="E60" s="204">
        <f t="shared" si="0"/>
        <v>0.953162784777905</v>
      </c>
    </row>
    <row r="61" ht="16" customHeight="1" spans="1:5">
      <c r="A61" s="205">
        <v>2050201</v>
      </c>
      <c r="B61" s="206" t="s">
        <v>186</v>
      </c>
      <c r="C61" s="206">
        <v>1234</v>
      </c>
      <c r="D61" s="206">
        <v>866</v>
      </c>
      <c r="E61" s="204">
        <f t="shared" ref="E61:E124" si="1">D61/C61</f>
        <v>0.701782820097245</v>
      </c>
    </row>
    <row r="62" ht="16" customHeight="1" spans="1:5">
      <c r="A62" s="205">
        <v>2050202</v>
      </c>
      <c r="B62" s="206" t="s">
        <v>187</v>
      </c>
      <c r="C62" s="206">
        <v>4416</v>
      </c>
      <c r="D62" s="206">
        <v>4416</v>
      </c>
      <c r="E62" s="204">
        <f t="shared" si="1"/>
        <v>1</v>
      </c>
    </row>
    <row r="63" ht="16" customHeight="1" spans="1:5">
      <c r="A63" s="205">
        <v>2050203</v>
      </c>
      <c r="B63" s="206" t="s">
        <v>188</v>
      </c>
      <c r="C63" s="206">
        <v>2167</v>
      </c>
      <c r="D63" s="206">
        <v>2167</v>
      </c>
      <c r="E63" s="204">
        <f t="shared" si="1"/>
        <v>1</v>
      </c>
    </row>
    <row r="64" ht="16" customHeight="1" spans="1:5">
      <c r="A64" s="205">
        <v>2050299</v>
      </c>
      <c r="B64" s="206" t="s">
        <v>189</v>
      </c>
      <c r="C64" s="206">
        <v>40</v>
      </c>
      <c r="D64" s="206">
        <v>40</v>
      </c>
      <c r="E64" s="204">
        <f t="shared" si="1"/>
        <v>1</v>
      </c>
    </row>
    <row r="65" ht="16" customHeight="1" spans="1:5">
      <c r="A65" s="205">
        <v>20507</v>
      </c>
      <c r="B65" s="206" t="s">
        <v>190</v>
      </c>
      <c r="C65" s="206">
        <v>4</v>
      </c>
      <c r="D65" s="206">
        <v>4</v>
      </c>
      <c r="E65" s="204">
        <f t="shared" si="1"/>
        <v>1</v>
      </c>
    </row>
    <row r="66" ht="16" customHeight="1" spans="1:5">
      <c r="A66" s="205">
        <v>2050701</v>
      </c>
      <c r="B66" s="206" t="s">
        <v>191</v>
      </c>
      <c r="C66" s="206">
        <v>4</v>
      </c>
      <c r="D66" s="206">
        <v>4</v>
      </c>
      <c r="E66" s="204">
        <f t="shared" si="1"/>
        <v>1</v>
      </c>
    </row>
    <row r="67" ht="16" customHeight="1" spans="1:5">
      <c r="A67" s="205">
        <v>20509</v>
      </c>
      <c r="B67" s="206" t="s">
        <v>192</v>
      </c>
      <c r="C67" s="206">
        <v>651</v>
      </c>
      <c r="D67" s="206">
        <v>651</v>
      </c>
      <c r="E67" s="204">
        <f t="shared" si="1"/>
        <v>1</v>
      </c>
    </row>
    <row r="68" ht="16" customHeight="1" spans="1:5">
      <c r="A68" s="205">
        <v>2050999</v>
      </c>
      <c r="B68" s="206" t="s">
        <v>193</v>
      </c>
      <c r="C68" s="206">
        <v>651</v>
      </c>
      <c r="D68" s="206">
        <v>651</v>
      </c>
      <c r="E68" s="204">
        <f t="shared" si="1"/>
        <v>1</v>
      </c>
    </row>
    <row r="69" ht="16" customHeight="1" spans="1:5">
      <c r="A69" s="205">
        <v>20599</v>
      </c>
      <c r="B69" s="206" t="s">
        <v>194</v>
      </c>
      <c r="C69" s="206">
        <v>2</v>
      </c>
      <c r="D69" s="206">
        <v>2</v>
      </c>
      <c r="E69" s="204">
        <f t="shared" si="1"/>
        <v>1</v>
      </c>
    </row>
    <row r="70" ht="16" customHeight="1" spans="1:5">
      <c r="A70" s="205">
        <v>2059999</v>
      </c>
      <c r="B70" s="206" t="s">
        <v>195</v>
      </c>
      <c r="C70" s="206">
        <v>2</v>
      </c>
      <c r="D70" s="206">
        <v>2</v>
      </c>
      <c r="E70" s="204">
        <f t="shared" si="1"/>
        <v>1</v>
      </c>
    </row>
    <row r="71" ht="16" customHeight="1" spans="1:5">
      <c r="A71" s="205">
        <v>206</v>
      </c>
      <c r="B71" s="206" t="s">
        <v>196</v>
      </c>
      <c r="C71" s="206">
        <v>980</v>
      </c>
      <c r="D71" s="206">
        <v>980</v>
      </c>
      <c r="E71" s="204">
        <f t="shared" si="1"/>
        <v>1</v>
      </c>
    </row>
    <row r="72" ht="16" customHeight="1" spans="1:5">
      <c r="A72" s="205">
        <v>20601</v>
      </c>
      <c r="B72" s="206" t="s">
        <v>197</v>
      </c>
      <c r="C72" s="206">
        <v>42</v>
      </c>
      <c r="D72" s="206">
        <v>42</v>
      </c>
      <c r="E72" s="204">
        <f t="shared" si="1"/>
        <v>1</v>
      </c>
    </row>
    <row r="73" ht="16" customHeight="1" spans="1:5">
      <c r="A73" s="205">
        <v>2060101</v>
      </c>
      <c r="B73" s="206" t="s">
        <v>141</v>
      </c>
      <c r="C73" s="206">
        <v>42</v>
      </c>
      <c r="D73" s="206">
        <v>42</v>
      </c>
      <c r="E73" s="204">
        <f t="shared" si="1"/>
        <v>1</v>
      </c>
    </row>
    <row r="74" ht="16" customHeight="1" spans="1:5">
      <c r="A74" s="205">
        <v>20604</v>
      </c>
      <c r="B74" s="206" t="s">
        <v>198</v>
      </c>
      <c r="C74" s="206">
        <v>524</v>
      </c>
      <c r="D74" s="206">
        <v>524</v>
      </c>
      <c r="E74" s="204">
        <f t="shared" si="1"/>
        <v>1</v>
      </c>
    </row>
    <row r="75" ht="16" customHeight="1" spans="1:5">
      <c r="A75" s="205">
        <v>2060404</v>
      </c>
      <c r="B75" s="206" t="s">
        <v>199</v>
      </c>
      <c r="C75" s="206">
        <v>17</v>
      </c>
      <c r="D75" s="206">
        <v>17</v>
      </c>
      <c r="E75" s="204">
        <f t="shared" si="1"/>
        <v>1</v>
      </c>
    </row>
    <row r="76" ht="16" customHeight="1" spans="1:5">
      <c r="A76" s="205">
        <v>2060499</v>
      </c>
      <c r="B76" s="206" t="s">
        <v>200</v>
      </c>
      <c r="C76" s="206">
        <v>507</v>
      </c>
      <c r="D76" s="206">
        <v>507</v>
      </c>
      <c r="E76" s="204">
        <f t="shared" si="1"/>
        <v>1</v>
      </c>
    </row>
    <row r="77" ht="16" customHeight="1" spans="1:5">
      <c r="A77" s="205">
        <v>20605</v>
      </c>
      <c r="B77" s="206" t="s">
        <v>201</v>
      </c>
      <c r="C77" s="206">
        <v>37</v>
      </c>
      <c r="D77" s="206">
        <v>37</v>
      </c>
      <c r="E77" s="204">
        <f t="shared" si="1"/>
        <v>1</v>
      </c>
    </row>
    <row r="78" ht="16" customHeight="1" spans="1:5">
      <c r="A78" s="205">
        <v>2060599</v>
      </c>
      <c r="B78" s="206" t="s">
        <v>202</v>
      </c>
      <c r="C78" s="206">
        <v>37</v>
      </c>
      <c r="D78" s="206">
        <v>37</v>
      </c>
      <c r="E78" s="204">
        <f t="shared" si="1"/>
        <v>1</v>
      </c>
    </row>
    <row r="79" ht="16" customHeight="1" spans="1:5">
      <c r="A79" s="205">
        <v>20699</v>
      </c>
      <c r="B79" s="206" t="s">
        <v>203</v>
      </c>
      <c r="C79" s="206">
        <v>377</v>
      </c>
      <c r="D79" s="206">
        <v>377</v>
      </c>
      <c r="E79" s="204">
        <f t="shared" si="1"/>
        <v>1</v>
      </c>
    </row>
    <row r="80" ht="16" customHeight="1" spans="1:5">
      <c r="A80" s="205">
        <v>2069999</v>
      </c>
      <c r="B80" s="206" t="s">
        <v>204</v>
      </c>
      <c r="C80" s="206">
        <v>377</v>
      </c>
      <c r="D80" s="206">
        <v>377</v>
      </c>
      <c r="E80" s="204">
        <f t="shared" si="1"/>
        <v>1</v>
      </c>
    </row>
    <row r="81" ht="16" customHeight="1" spans="1:5">
      <c r="A81" s="205">
        <v>207</v>
      </c>
      <c r="B81" s="206" t="s">
        <v>205</v>
      </c>
      <c r="C81" s="206">
        <v>304</v>
      </c>
      <c r="D81" s="206">
        <v>304</v>
      </c>
      <c r="E81" s="204">
        <f t="shared" si="1"/>
        <v>1</v>
      </c>
    </row>
    <row r="82" ht="16" customHeight="1" spans="1:5">
      <c r="A82" s="205">
        <v>20701</v>
      </c>
      <c r="B82" s="206" t="s">
        <v>206</v>
      </c>
      <c r="C82" s="206">
        <v>3</v>
      </c>
      <c r="D82" s="206">
        <v>3</v>
      </c>
      <c r="E82" s="204">
        <f t="shared" si="1"/>
        <v>1</v>
      </c>
    </row>
    <row r="83" ht="16" customHeight="1" spans="1:5">
      <c r="A83" s="205">
        <v>2070199</v>
      </c>
      <c r="B83" s="206" t="s">
        <v>207</v>
      </c>
      <c r="C83" s="206">
        <v>3</v>
      </c>
      <c r="D83" s="206">
        <v>3</v>
      </c>
      <c r="E83" s="204">
        <f t="shared" si="1"/>
        <v>1</v>
      </c>
    </row>
    <row r="84" ht="16" customHeight="1" spans="1:5">
      <c r="A84" s="205">
        <v>20703</v>
      </c>
      <c r="B84" s="206" t="s">
        <v>208</v>
      </c>
      <c r="C84" s="206">
        <v>6</v>
      </c>
      <c r="D84" s="206">
        <v>6</v>
      </c>
      <c r="E84" s="204">
        <f t="shared" si="1"/>
        <v>1</v>
      </c>
    </row>
    <row r="85" ht="16" customHeight="1" spans="1:5">
      <c r="A85" s="205">
        <v>2070399</v>
      </c>
      <c r="B85" s="206" t="s">
        <v>209</v>
      </c>
      <c r="C85" s="206">
        <v>6</v>
      </c>
      <c r="D85" s="206">
        <v>6</v>
      </c>
      <c r="E85" s="204">
        <f t="shared" si="1"/>
        <v>1</v>
      </c>
    </row>
    <row r="86" ht="16" customHeight="1" spans="1:5">
      <c r="A86" s="205">
        <v>20706</v>
      </c>
      <c r="B86" s="206" t="s">
        <v>210</v>
      </c>
      <c r="C86" s="206">
        <v>2</v>
      </c>
      <c r="D86" s="206">
        <v>2</v>
      </c>
      <c r="E86" s="204">
        <f t="shared" si="1"/>
        <v>1</v>
      </c>
    </row>
    <row r="87" ht="16" customHeight="1" spans="1:5">
      <c r="A87" s="205">
        <v>2070607</v>
      </c>
      <c r="B87" s="206" t="s">
        <v>211</v>
      </c>
      <c r="C87" s="206">
        <v>2</v>
      </c>
      <c r="D87" s="206">
        <v>2</v>
      </c>
      <c r="E87" s="204">
        <f t="shared" si="1"/>
        <v>1</v>
      </c>
    </row>
    <row r="88" ht="16" customHeight="1" spans="1:5">
      <c r="A88" s="205">
        <v>20708</v>
      </c>
      <c r="B88" s="206" t="s">
        <v>212</v>
      </c>
      <c r="C88" s="206">
        <v>2</v>
      </c>
      <c r="D88" s="206">
        <v>2</v>
      </c>
      <c r="E88" s="204">
        <f t="shared" si="1"/>
        <v>1</v>
      </c>
    </row>
    <row r="89" ht="16" customHeight="1" spans="1:5">
      <c r="A89" s="205">
        <v>2070899</v>
      </c>
      <c r="B89" s="206" t="s">
        <v>213</v>
      </c>
      <c r="C89" s="206">
        <v>2</v>
      </c>
      <c r="D89" s="206">
        <v>2</v>
      </c>
      <c r="E89" s="204">
        <f t="shared" si="1"/>
        <v>1</v>
      </c>
    </row>
    <row r="90" ht="16" customHeight="1" spans="1:5">
      <c r="A90" s="205">
        <v>20799</v>
      </c>
      <c r="B90" s="206" t="s">
        <v>214</v>
      </c>
      <c r="C90" s="206">
        <v>291</v>
      </c>
      <c r="D90" s="206">
        <v>291</v>
      </c>
      <c r="E90" s="204">
        <f t="shared" si="1"/>
        <v>1</v>
      </c>
    </row>
    <row r="91" ht="16" customHeight="1" spans="1:5">
      <c r="A91" s="205">
        <v>2079999</v>
      </c>
      <c r="B91" s="206" t="s">
        <v>215</v>
      </c>
      <c r="C91" s="206">
        <v>291</v>
      </c>
      <c r="D91" s="206">
        <v>291</v>
      </c>
      <c r="E91" s="204">
        <f t="shared" si="1"/>
        <v>1</v>
      </c>
    </row>
    <row r="92" ht="16" customHeight="1" spans="1:5">
      <c r="A92" s="205">
        <v>208</v>
      </c>
      <c r="B92" s="206" t="s">
        <v>216</v>
      </c>
      <c r="C92" s="206">
        <v>10716</v>
      </c>
      <c r="D92" s="206">
        <v>10703</v>
      </c>
      <c r="E92" s="204">
        <f t="shared" si="1"/>
        <v>0.998786860768944</v>
      </c>
    </row>
    <row r="93" ht="16" customHeight="1" spans="1:5">
      <c r="A93" s="205">
        <v>20801</v>
      </c>
      <c r="B93" s="206" t="s">
        <v>217</v>
      </c>
      <c r="C93" s="206">
        <v>301</v>
      </c>
      <c r="D93" s="206">
        <v>301</v>
      </c>
      <c r="E93" s="204">
        <f t="shared" si="1"/>
        <v>1</v>
      </c>
    </row>
    <row r="94" ht="16" customHeight="1" spans="1:5">
      <c r="A94" s="205">
        <v>2080101</v>
      </c>
      <c r="B94" s="206" t="s">
        <v>141</v>
      </c>
      <c r="C94" s="206">
        <v>296</v>
      </c>
      <c r="D94" s="206">
        <v>296</v>
      </c>
      <c r="E94" s="204">
        <f t="shared" si="1"/>
        <v>1</v>
      </c>
    </row>
    <row r="95" ht="16" customHeight="1" spans="1:5">
      <c r="A95" s="205">
        <v>2080108</v>
      </c>
      <c r="B95" s="206" t="s">
        <v>151</v>
      </c>
      <c r="C95" s="206">
        <v>3</v>
      </c>
      <c r="D95" s="206">
        <v>3</v>
      </c>
      <c r="E95" s="204">
        <f t="shared" si="1"/>
        <v>1</v>
      </c>
    </row>
    <row r="96" ht="16" customHeight="1" spans="1:5">
      <c r="A96" s="205">
        <v>2080109</v>
      </c>
      <c r="B96" s="206" t="s">
        <v>218</v>
      </c>
      <c r="C96" s="206">
        <v>1</v>
      </c>
      <c r="D96" s="206">
        <v>1</v>
      </c>
      <c r="E96" s="204">
        <f t="shared" si="1"/>
        <v>1</v>
      </c>
    </row>
    <row r="97" ht="16" customHeight="1" spans="1:5">
      <c r="A97" s="205">
        <v>2080199</v>
      </c>
      <c r="B97" s="206" t="s">
        <v>219</v>
      </c>
      <c r="C97" s="206">
        <v>1</v>
      </c>
      <c r="D97" s="206">
        <v>1</v>
      </c>
      <c r="E97" s="204">
        <f t="shared" si="1"/>
        <v>1</v>
      </c>
    </row>
    <row r="98" ht="16" customHeight="1" spans="1:5">
      <c r="A98" s="205">
        <v>20802</v>
      </c>
      <c r="B98" s="206" t="s">
        <v>220</v>
      </c>
      <c r="C98" s="206">
        <v>150</v>
      </c>
      <c r="D98" s="206">
        <v>150</v>
      </c>
      <c r="E98" s="204">
        <f t="shared" si="1"/>
        <v>1</v>
      </c>
    </row>
    <row r="99" ht="16" customHeight="1" spans="1:5">
      <c r="A99" s="205">
        <v>2080201</v>
      </c>
      <c r="B99" s="206" t="s">
        <v>141</v>
      </c>
      <c r="C99" s="206">
        <v>132</v>
      </c>
      <c r="D99" s="206">
        <v>132</v>
      </c>
      <c r="E99" s="204">
        <f t="shared" si="1"/>
        <v>1</v>
      </c>
    </row>
    <row r="100" ht="16" customHeight="1" spans="1:5">
      <c r="A100" s="205">
        <v>2080208</v>
      </c>
      <c r="B100" s="206" t="s">
        <v>221</v>
      </c>
      <c r="C100" s="206">
        <v>15</v>
      </c>
      <c r="D100" s="206">
        <v>15</v>
      </c>
      <c r="E100" s="204">
        <f t="shared" si="1"/>
        <v>1</v>
      </c>
    </row>
    <row r="101" ht="16" customHeight="1" spans="1:5">
      <c r="A101" s="205">
        <v>2080299</v>
      </c>
      <c r="B101" s="206" t="s">
        <v>222</v>
      </c>
      <c r="C101" s="206">
        <v>3</v>
      </c>
      <c r="D101" s="206">
        <v>3</v>
      </c>
      <c r="E101" s="204">
        <f t="shared" si="1"/>
        <v>1</v>
      </c>
    </row>
    <row r="102" ht="16" customHeight="1" spans="1:5">
      <c r="A102" s="205">
        <v>20805</v>
      </c>
      <c r="B102" s="206" t="s">
        <v>223</v>
      </c>
      <c r="C102" s="206">
        <v>6996</v>
      </c>
      <c r="D102" s="206">
        <v>6996</v>
      </c>
      <c r="E102" s="204">
        <f t="shared" si="1"/>
        <v>1</v>
      </c>
    </row>
    <row r="103" ht="16" customHeight="1" spans="1:5">
      <c r="A103" s="205">
        <v>2080507</v>
      </c>
      <c r="B103" s="206" t="s">
        <v>224</v>
      </c>
      <c r="C103" s="206">
        <v>5692</v>
      </c>
      <c r="D103" s="206">
        <v>5692</v>
      </c>
      <c r="E103" s="204">
        <f t="shared" si="1"/>
        <v>1</v>
      </c>
    </row>
    <row r="104" ht="16" customHeight="1" spans="1:5">
      <c r="A104" s="205">
        <v>2080599</v>
      </c>
      <c r="B104" s="206" t="s">
        <v>225</v>
      </c>
      <c r="C104" s="206">
        <v>1304</v>
      </c>
      <c r="D104" s="206">
        <v>1304</v>
      </c>
      <c r="E104" s="204">
        <f t="shared" si="1"/>
        <v>1</v>
      </c>
    </row>
    <row r="105" ht="16" customHeight="1" spans="1:5">
      <c r="A105" s="205">
        <v>20807</v>
      </c>
      <c r="B105" s="206" t="s">
        <v>226</v>
      </c>
      <c r="C105" s="206">
        <v>234</v>
      </c>
      <c r="D105" s="206">
        <v>234</v>
      </c>
      <c r="E105" s="204">
        <f t="shared" si="1"/>
        <v>1</v>
      </c>
    </row>
    <row r="106" ht="16" customHeight="1" spans="1:5">
      <c r="A106" s="205">
        <v>2080713</v>
      </c>
      <c r="B106" s="206" t="s">
        <v>227</v>
      </c>
      <c r="C106" s="206">
        <v>3</v>
      </c>
      <c r="D106" s="206">
        <v>3</v>
      </c>
      <c r="E106" s="204">
        <f t="shared" si="1"/>
        <v>1</v>
      </c>
    </row>
    <row r="107" ht="16" customHeight="1" spans="1:5">
      <c r="A107" s="205">
        <v>2080799</v>
      </c>
      <c r="B107" s="206" t="s">
        <v>228</v>
      </c>
      <c r="C107" s="206">
        <v>231</v>
      </c>
      <c r="D107" s="206">
        <v>231</v>
      </c>
      <c r="E107" s="204">
        <f t="shared" si="1"/>
        <v>1</v>
      </c>
    </row>
    <row r="108" ht="16" customHeight="1" spans="1:5">
      <c r="A108" s="205">
        <v>20808</v>
      </c>
      <c r="B108" s="206" t="s">
        <v>229</v>
      </c>
      <c r="C108" s="206">
        <v>173</v>
      </c>
      <c r="D108" s="206">
        <v>173</v>
      </c>
      <c r="E108" s="204">
        <f t="shared" si="1"/>
        <v>1</v>
      </c>
    </row>
    <row r="109" ht="16" customHeight="1" spans="1:5">
      <c r="A109" s="205">
        <v>2080805</v>
      </c>
      <c r="B109" s="206" t="s">
        <v>230</v>
      </c>
      <c r="C109" s="206">
        <v>13</v>
      </c>
      <c r="D109" s="206">
        <v>13</v>
      </c>
      <c r="E109" s="204">
        <f t="shared" si="1"/>
        <v>1</v>
      </c>
    </row>
    <row r="110" ht="16" customHeight="1" spans="1:5">
      <c r="A110" s="205">
        <v>2080899</v>
      </c>
      <c r="B110" s="206" t="s">
        <v>231</v>
      </c>
      <c r="C110" s="206">
        <v>160</v>
      </c>
      <c r="D110" s="206">
        <v>160</v>
      </c>
      <c r="E110" s="204">
        <f t="shared" si="1"/>
        <v>1</v>
      </c>
    </row>
    <row r="111" ht="16" customHeight="1" spans="1:5">
      <c r="A111" s="205">
        <v>20809</v>
      </c>
      <c r="B111" s="206" t="s">
        <v>232</v>
      </c>
      <c r="C111" s="206">
        <v>280</v>
      </c>
      <c r="D111" s="206">
        <v>280</v>
      </c>
      <c r="E111" s="204">
        <f t="shared" si="1"/>
        <v>1</v>
      </c>
    </row>
    <row r="112" ht="16" customHeight="1" spans="1:5">
      <c r="A112" s="205">
        <v>2080901</v>
      </c>
      <c r="B112" s="206" t="s">
        <v>233</v>
      </c>
      <c r="C112" s="206">
        <v>87</v>
      </c>
      <c r="D112" s="206">
        <v>87</v>
      </c>
      <c r="E112" s="204">
        <f t="shared" si="1"/>
        <v>1</v>
      </c>
    </row>
    <row r="113" ht="16" customHeight="1" spans="1:5">
      <c r="A113" s="205">
        <v>2080904</v>
      </c>
      <c r="B113" s="206" t="s">
        <v>234</v>
      </c>
      <c r="C113" s="206">
        <v>3</v>
      </c>
      <c r="D113" s="206">
        <v>3</v>
      </c>
      <c r="E113" s="204">
        <f t="shared" si="1"/>
        <v>1</v>
      </c>
    </row>
    <row r="114" ht="16" customHeight="1" spans="1:5">
      <c r="A114" s="205">
        <v>2080905</v>
      </c>
      <c r="B114" s="206" t="s">
        <v>235</v>
      </c>
      <c r="C114" s="206">
        <v>11</v>
      </c>
      <c r="D114" s="206">
        <v>11</v>
      </c>
      <c r="E114" s="204">
        <f t="shared" si="1"/>
        <v>1</v>
      </c>
    </row>
    <row r="115" ht="16" customHeight="1" spans="1:5">
      <c r="A115" s="205">
        <v>2080999</v>
      </c>
      <c r="B115" s="206" t="s">
        <v>236</v>
      </c>
      <c r="C115" s="206">
        <v>179</v>
      </c>
      <c r="D115" s="206">
        <v>179</v>
      </c>
      <c r="E115" s="204">
        <f t="shared" si="1"/>
        <v>1</v>
      </c>
    </row>
    <row r="116" ht="16" customHeight="1" spans="1:5">
      <c r="A116" s="205">
        <v>20810</v>
      </c>
      <c r="B116" s="206" t="s">
        <v>237</v>
      </c>
      <c r="C116" s="206">
        <v>173</v>
      </c>
      <c r="D116" s="206">
        <v>173</v>
      </c>
      <c r="E116" s="204">
        <f t="shared" si="1"/>
        <v>1</v>
      </c>
    </row>
    <row r="117" ht="16" customHeight="1" spans="1:5">
      <c r="A117" s="205">
        <v>2081002</v>
      </c>
      <c r="B117" s="206" t="s">
        <v>238</v>
      </c>
      <c r="C117" s="206">
        <v>141</v>
      </c>
      <c r="D117" s="206">
        <v>141</v>
      </c>
      <c r="E117" s="204">
        <f t="shared" si="1"/>
        <v>1</v>
      </c>
    </row>
    <row r="118" ht="16" customHeight="1" spans="1:5">
      <c r="A118" s="205">
        <v>2081004</v>
      </c>
      <c r="B118" s="206" t="s">
        <v>239</v>
      </c>
      <c r="C118" s="206">
        <v>32</v>
      </c>
      <c r="D118" s="206">
        <v>32</v>
      </c>
      <c r="E118" s="204">
        <f t="shared" si="1"/>
        <v>1</v>
      </c>
    </row>
    <row r="119" ht="16" customHeight="1" spans="1:5">
      <c r="A119" s="205">
        <v>20811</v>
      </c>
      <c r="B119" s="206" t="s">
        <v>240</v>
      </c>
      <c r="C119" s="206">
        <v>30</v>
      </c>
      <c r="D119" s="206">
        <v>30</v>
      </c>
      <c r="E119" s="204">
        <f t="shared" si="1"/>
        <v>1</v>
      </c>
    </row>
    <row r="120" ht="16" customHeight="1" spans="1:5">
      <c r="A120" s="205">
        <v>2081104</v>
      </c>
      <c r="B120" s="206" t="s">
        <v>241</v>
      </c>
      <c r="C120" s="206">
        <v>5</v>
      </c>
      <c r="D120" s="206">
        <v>5</v>
      </c>
      <c r="E120" s="204">
        <f t="shared" si="1"/>
        <v>1</v>
      </c>
    </row>
    <row r="121" ht="16" customHeight="1" spans="1:5">
      <c r="A121" s="205">
        <v>2081105</v>
      </c>
      <c r="B121" s="206" t="s">
        <v>242</v>
      </c>
      <c r="C121" s="206">
        <v>2</v>
      </c>
      <c r="D121" s="206">
        <v>2</v>
      </c>
      <c r="E121" s="204">
        <f t="shared" si="1"/>
        <v>1</v>
      </c>
    </row>
    <row r="122" ht="16" customHeight="1" spans="1:5">
      <c r="A122" s="205">
        <v>2081107</v>
      </c>
      <c r="B122" s="206" t="s">
        <v>243</v>
      </c>
      <c r="C122" s="206">
        <v>13</v>
      </c>
      <c r="D122" s="206">
        <v>13</v>
      </c>
      <c r="E122" s="204">
        <f t="shared" si="1"/>
        <v>1</v>
      </c>
    </row>
    <row r="123" ht="16" customHeight="1" spans="1:5">
      <c r="A123" s="205">
        <v>2081199</v>
      </c>
      <c r="B123" s="206" t="s">
        <v>244</v>
      </c>
      <c r="C123" s="206">
        <v>10</v>
      </c>
      <c r="D123" s="206">
        <v>10</v>
      </c>
      <c r="E123" s="204">
        <f t="shared" si="1"/>
        <v>1</v>
      </c>
    </row>
    <row r="124" ht="16" customHeight="1" spans="1:5">
      <c r="A124" s="205">
        <v>20819</v>
      </c>
      <c r="B124" s="206" t="s">
        <v>245</v>
      </c>
      <c r="C124" s="206">
        <v>76</v>
      </c>
      <c r="D124" s="206">
        <v>76</v>
      </c>
      <c r="E124" s="204">
        <f t="shared" si="1"/>
        <v>1</v>
      </c>
    </row>
    <row r="125" ht="16" customHeight="1" spans="1:5">
      <c r="A125" s="205">
        <v>2081901</v>
      </c>
      <c r="B125" s="206" t="s">
        <v>246</v>
      </c>
      <c r="C125" s="206">
        <v>43</v>
      </c>
      <c r="D125" s="206">
        <v>43</v>
      </c>
      <c r="E125" s="204">
        <f t="shared" ref="E125:E188" si="2">D125/C125</f>
        <v>1</v>
      </c>
    </row>
    <row r="126" ht="16" customHeight="1" spans="1:5">
      <c r="A126" s="205">
        <v>2081902</v>
      </c>
      <c r="B126" s="206" t="s">
        <v>247</v>
      </c>
      <c r="C126" s="206">
        <v>33</v>
      </c>
      <c r="D126" s="206">
        <v>33</v>
      </c>
      <c r="E126" s="204">
        <f t="shared" si="2"/>
        <v>1</v>
      </c>
    </row>
    <row r="127" ht="16" customHeight="1" spans="1:5">
      <c r="A127" s="205">
        <v>20820</v>
      </c>
      <c r="B127" s="206" t="s">
        <v>248</v>
      </c>
      <c r="C127" s="206">
        <v>16</v>
      </c>
      <c r="D127" s="206">
        <v>16</v>
      </c>
      <c r="E127" s="204">
        <f t="shared" si="2"/>
        <v>1</v>
      </c>
    </row>
    <row r="128" ht="16" customHeight="1" spans="1:5">
      <c r="A128" s="205">
        <v>2082001</v>
      </c>
      <c r="B128" s="206" t="s">
        <v>249</v>
      </c>
      <c r="C128" s="206">
        <v>16</v>
      </c>
      <c r="D128" s="206">
        <v>16</v>
      </c>
      <c r="E128" s="204">
        <f t="shared" si="2"/>
        <v>1</v>
      </c>
    </row>
    <row r="129" ht="16" customHeight="1" spans="1:5">
      <c r="A129" s="205">
        <v>20821</v>
      </c>
      <c r="B129" s="206" t="s">
        <v>250</v>
      </c>
      <c r="C129" s="206">
        <v>24</v>
      </c>
      <c r="D129" s="206">
        <v>24</v>
      </c>
      <c r="E129" s="204">
        <f t="shared" si="2"/>
        <v>1</v>
      </c>
    </row>
    <row r="130" ht="16" customHeight="1" spans="1:5">
      <c r="A130" s="205">
        <v>2082102</v>
      </c>
      <c r="B130" s="206" t="s">
        <v>251</v>
      </c>
      <c r="C130" s="206">
        <v>24</v>
      </c>
      <c r="D130" s="206">
        <v>24</v>
      </c>
      <c r="E130" s="204">
        <f t="shared" si="2"/>
        <v>1</v>
      </c>
    </row>
    <row r="131" ht="16" customHeight="1" spans="1:5">
      <c r="A131" s="205">
        <v>20826</v>
      </c>
      <c r="B131" s="206" t="s">
        <v>252</v>
      </c>
      <c r="C131" s="206">
        <v>1464</v>
      </c>
      <c r="D131" s="206">
        <v>1452</v>
      </c>
      <c r="E131" s="204">
        <f t="shared" si="2"/>
        <v>0.991803278688525</v>
      </c>
    </row>
    <row r="132" ht="16" customHeight="1" spans="1:5">
      <c r="A132" s="205">
        <v>2082601</v>
      </c>
      <c r="B132" s="206" t="s">
        <v>253</v>
      </c>
      <c r="C132" s="206">
        <v>503</v>
      </c>
      <c r="D132" s="206">
        <v>503</v>
      </c>
      <c r="E132" s="204">
        <f t="shared" si="2"/>
        <v>1</v>
      </c>
    </row>
    <row r="133" ht="16" customHeight="1" spans="1:5">
      <c r="A133" s="205">
        <v>2082602</v>
      </c>
      <c r="B133" s="206" t="s">
        <v>254</v>
      </c>
      <c r="C133" s="206">
        <v>949</v>
      </c>
      <c r="D133" s="206">
        <v>949</v>
      </c>
      <c r="E133" s="204">
        <f t="shared" si="2"/>
        <v>1</v>
      </c>
    </row>
    <row r="134" ht="16" customHeight="1" spans="1:5">
      <c r="A134" s="205">
        <v>20828</v>
      </c>
      <c r="B134" s="206" t="s">
        <v>255</v>
      </c>
      <c r="C134" s="206">
        <v>9</v>
      </c>
      <c r="D134" s="206">
        <v>9</v>
      </c>
      <c r="E134" s="204">
        <f t="shared" si="2"/>
        <v>1</v>
      </c>
    </row>
    <row r="135" ht="16" customHeight="1" spans="1:5">
      <c r="A135" s="205">
        <v>2082899</v>
      </c>
      <c r="B135" s="206" t="s">
        <v>256</v>
      </c>
      <c r="C135" s="206">
        <v>9</v>
      </c>
      <c r="D135" s="206">
        <v>9</v>
      </c>
      <c r="E135" s="204">
        <f t="shared" si="2"/>
        <v>1</v>
      </c>
    </row>
    <row r="136" ht="16" customHeight="1" spans="1:5">
      <c r="A136" s="205">
        <v>20830</v>
      </c>
      <c r="B136" s="206" t="s">
        <v>257</v>
      </c>
      <c r="C136" s="206">
        <v>3</v>
      </c>
      <c r="D136" s="206">
        <v>3</v>
      </c>
      <c r="E136" s="204">
        <f t="shared" si="2"/>
        <v>1</v>
      </c>
    </row>
    <row r="137" ht="16" customHeight="1" spans="1:5">
      <c r="A137" s="205">
        <v>2083001</v>
      </c>
      <c r="B137" s="206" t="s">
        <v>258</v>
      </c>
      <c r="C137" s="206">
        <v>3</v>
      </c>
      <c r="D137" s="206">
        <v>3</v>
      </c>
      <c r="E137" s="204">
        <f t="shared" si="2"/>
        <v>1</v>
      </c>
    </row>
    <row r="138" ht="16" customHeight="1" spans="1:5">
      <c r="A138" s="205">
        <v>20899</v>
      </c>
      <c r="B138" s="206" t="s">
        <v>259</v>
      </c>
      <c r="C138" s="206">
        <v>787</v>
      </c>
      <c r="D138" s="206">
        <v>786</v>
      </c>
      <c r="E138" s="204">
        <f t="shared" si="2"/>
        <v>0.998729351969504</v>
      </c>
    </row>
    <row r="139" ht="16" customHeight="1" spans="1:5">
      <c r="A139" s="205">
        <v>2089999</v>
      </c>
      <c r="B139" s="206" t="s">
        <v>260</v>
      </c>
      <c r="C139" s="206">
        <v>787</v>
      </c>
      <c r="D139" s="206">
        <v>786</v>
      </c>
      <c r="E139" s="204">
        <f t="shared" si="2"/>
        <v>0.998729351969504</v>
      </c>
    </row>
    <row r="140" ht="16" customHeight="1" spans="1:5">
      <c r="A140" s="205">
        <v>210</v>
      </c>
      <c r="B140" s="206" t="s">
        <v>261</v>
      </c>
      <c r="C140" s="206">
        <v>3209</v>
      </c>
      <c r="D140" s="206">
        <v>3209</v>
      </c>
      <c r="E140" s="204">
        <f t="shared" si="2"/>
        <v>1</v>
      </c>
    </row>
    <row r="141" ht="16" customHeight="1" spans="1:5">
      <c r="A141" s="205">
        <v>21001</v>
      </c>
      <c r="B141" s="206" t="s">
        <v>262</v>
      </c>
      <c r="C141" s="206">
        <v>165</v>
      </c>
      <c r="D141" s="206">
        <v>165</v>
      </c>
      <c r="E141" s="204">
        <f t="shared" si="2"/>
        <v>1</v>
      </c>
    </row>
    <row r="142" ht="16" customHeight="1" spans="1:5">
      <c r="A142" s="205">
        <v>2100101</v>
      </c>
      <c r="B142" s="206" t="s">
        <v>141</v>
      </c>
      <c r="C142" s="206">
        <v>163</v>
      </c>
      <c r="D142" s="206">
        <v>163</v>
      </c>
      <c r="E142" s="204">
        <f t="shared" si="2"/>
        <v>1</v>
      </c>
    </row>
    <row r="143" ht="16" customHeight="1" spans="1:5">
      <c r="A143" s="205">
        <v>2100199</v>
      </c>
      <c r="B143" s="206" t="s">
        <v>263</v>
      </c>
      <c r="C143" s="206">
        <v>2</v>
      </c>
      <c r="D143" s="206">
        <v>2</v>
      </c>
      <c r="E143" s="204">
        <f t="shared" si="2"/>
        <v>1</v>
      </c>
    </row>
    <row r="144" ht="16" customHeight="1" spans="1:5">
      <c r="A144" s="205">
        <v>21002</v>
      </c>
      <c r="B144" s="206" t="s">
        <v>264</v>
      </c>
      <c r="C144" s="206">
        <v>286</v>
      </c>
      <c r="D144" s="206">
        <v>286</v>
      </c>
      <c r="E144" s="204">
        <f t="shared" si="2"/>
        <v>1</v>
      </c>
    </row>
    <row r="145" ht="16" customHeight="1" spans="1:5">
      <c r="A145" s="205">
        <v>2100201</v>
      </c>
      <c r="B145" s="206" t="s">
        <v>265</v>
      </c>
      <c r="C145" s="206">
        <v>286</v>
      </c>
      <c r="D145" s="206">
        <v>286</v>
      </c>
      <c r="E145" s="204">
        <f t="shared" si="2"/>
        <v>1</v>
      </c>
    </row>
    <row r="146" ht="16" customHeight="1" spans="1:5">
      <c r="A146" s="205">
        <v>21003</v>
      </c>
      <c r="B146" s="206" t="s">
        <v>266</v>
      </c>
      <c r="C146" s="206">
        <v>444</v>
      </c>
      <c r="D146" s="206">
        <v>444</v>
      </c>
      <c r="E146" s="204">
        <f t="shared" si="2"/>
        <v>1</v>
      </c>
    </row>
    <row r="147" ht="16" customHeight="1" spans="1:5">
      <c r="A147" s="205">
        <v>2100302</v>
      </c>
      <c r="B147" s="206" t="s">
        <v>267</v>
      </c>
      <c r="C147" s="206">
        <v>81</v>
      </c>
      <c r="D147" s="206">
        <v>81</v>
      </c>
      <c r="E147" s="204">
        <f t="shared" si="2"/>
        <v>1</v>
      </c>
    </row>
    <row r="148" ht="16" customHeight="1" spans="1:5">
      <c r="A148" s="205">
        <v>2100399</v>
      </c>
      <c r="B148" s="206" t="s">
        <v>268</v>
      </c>
      <c r="C148" s="206">
        <v>363</v>
      </c>
      <c r="D148" s="206">
        <v>363</v>
      </c>
      <c r="E148" s="204">
        <f t="shared" si="2"/>
        <v>1</v>
      </c>
    </row>
    <row r="149" ht="16" customHeight="1" spans="1:5">
      <c r="A149" s="205">
        <v>21004</v>
      </c>
      <c r="B149" s="206" t="s">
        <v>269</v>
      </c>
      <c r="C149" s="206">
        <v>546</v>
      </c>
      <c r="D149" s="206">
        <v>546</v>
      </c>
      <c r="E149" s="204">
        <f t="shared" si="2"/>
        <v>1</v>
      </c>
    </row>
    <row r="150" ht="16" customHeight="1" spans="1:5">
      <c r="A150" s="205">
        <v>2100401</v>
      </c>
      <c r="B150" s="206" t="s">
        <v>270</v>
      </c>
      <c r="C150" s="206">
        <v>5</v>
      </c>
      <c r="D150" s="206">
        <v>5</v>
      </c>
      <c r="E150" s="204">
        <f t="shared" si="2"/>
        <v>1</v>
      </c>
    </row>
    <row r="151" ht="16" customHeight="1" spans="1:5">
      <c r="A151" s="205">
        <v>2100408</v>
      </c>
      <c r="B151" s="206" t="s">
        <v>271</v>
      </c>
      <c r="C151" s="206">
        <v>437</v>
      </c>
      <c r="D151" s="206">
        <v>437</v>
      </c>
      <c r="E151" s="204">
        <f t="shared" si="2"/>
        <v>1</v>
      </c>
    </row>
    <row r="152" ht="16" customHeight="1" spans="1:5">
      <c r="A152" s="205">
        <v>2100409</v>
      </c>
      <c r="B152" s="206" t="s">
        <v>272</v>
      </c>
      <c r="C152" s="206">
        <v>1</v>
      </c>
      <c r="D152" s="206">
        <v>1</v>
      </c>
      <c r="E152" s="204">
        <f t="shared" si="2"/>
        <v>1</v>
      </c>
    </row>
    <row r="153" ht="16" customHeight="1" spans="1:5">
      <c r="A153" s="205">
        <v>2100410</v>
      </c>
      <c r="B153" s="206" t="s">
        <v>273</v>
      </c>
      <c r="C153" s="206">
        <v>99</v>
      </c>
      <c r="D153" s="206">
        <v>99</v>
      </c>
      <c r="E153" s="204">
        <f t="shared" si="2"/>
        <v>1</v>
      </c>
    </row>
    <row r="154" ht="16" customHeight="1" spans="1:5">
      <c r="A154" s="205">
        <v>2100499</v>
      </c>
      <c r="B154" s="206" t="s">
        <v>274</v>
      </c>
      <c r="C154" s="206">
        <v>4</v>
      </c>
      <c r="D154" s="206">
        <v>4</v>
      </c>
      <c r="E154" s="204">
        <f t="shared" si="2"/>
        <v>1</v>
      </c>
    </row>
    <row r="155" ht="16" customHeight="1" spans="1:5">
      <c r="A155" s="205">
        <v>21007</v>
      </c>
      <c r="B155" s="206" t="s">
        <v>275</v>
      </c>
      <c r="C155" s="206">
        <v>329</v>
      </c>
      <c r="D155" s="206">
        <v>329</v>
      </c>
      <c r="E155" s="204">
        <f t="shared" si="2"/>
        <v>1</v>
      </c>
    </row>
    <row r="156" ht="16" customHeight="1" spans="1:5">
      <c r="A156" s="205">
        <v>2100717</v>
      </c>
      <c r="B156" s="206" t="s">
        <v>276</v>
      </c>
      <c r="C156" s="206">
        <v>309</v>
      </c>
      <c r="D156" s="206">
        <v>309</v>
      </c>
      <c r="E156" s="204">
        <f t="shared" si="2"/>
        <v>1</v>
      </c>
    </row>
    <row r="157" ht="16" customHeight="1" spans="1:5">
      <c r="A157" s="205">
        <v>2100799</v>
      </c>
      <c r="B157" s="206" t="s">
        <v>277</v>
      </c>
      <c r="C157" s="206">
        <v>20</v>
      </c>
      <c r="D157" s="206">
        <v>20</v>
      </c>
      <c r="E157" s="204">
        <f t="shared" si="2"/>
        <v>1</v>
      </c>
    </row>
    <row r="158" ht="16" customHeight="1" spans="1:5">
      <c r="A158" s="205">
        <v>21011</v>
      </c>
      <c r="B158" s="206" t="s">
        <v>278</v>
      </c>
      <c r="C158" s="206">
        <v>986</v>
      </c>
      <c r="D158" s="206">
        <v>986</v>
      </c>
      <c r="E158" s="204">
        <f t="shared" si="2"/>
        <v>1</v>
      </c>
    </row>
    <row r="159" ht="16" customHeight="1" spans="1:5">
      <c r="A159" s="205">
        <v>2101101</v>
      </c>
      <c r="B159" s="206" t="s">
        <v>279</v>
      </c>
      <c r="C159" s="206">
        <v>232</v>
      </c>
      <c r="D159" s="206">
        <v>232</v>
      </c>
      <c r="E159" s="204">
        <f t="shared" si="2"/>
        <v>1</v>
      </c>
    </row>
    <row r="160" ht="16" customHeight="1" spans="1:5">
      <c r="A160" s="205">
        <v>2101102</v>
      </c>
      <c r="B160" s="206" t="s">
        <v>280</v>
      </c>
      <c r="C160" s="206">
        <v>55</v>
      </c>
      <c r="D160" s="206">
        <v>55</v>
      </c>
      <c r="E160" s="204">
        <f t="shared" si="2"/>
        <v>1</v>
      </c>
    </row>
    <row r="161" ht="16" customHeight="1" spans="1:5">
      <c r="A161" s="205">
        <v>2101103</v>
      </c>
      <c r="B161" s="206" t="s">
        <v>281</v>
      </c>
      <c r="C161" s="206">
        <v>596</v>
      </c>
      <c r="D161" s="206">
        <v>596</v>
      </c>
      <c r="E161" s="204">
        <f t="shared" si="2"/>
        <v>1</v>
      </c>
    </row>
    <row r="162" ht="16" customHeight="1" spans="1:5">
      <c r="A162" s="205">
        <v>2101199</v>
      </c>
      <c r="B162" s="206" t="s">
        <v>282</v>
      </c>
      <c r="C162" s="206">
        <v>103</v>
      </c>
      <c r="D162" s="206">
        <v>103</v>
      </c>
      <c r="E162" s="204">
        <f t="shared" si="2"/>
        <v>1</v>
      </c>
    </row>
    <row r="163" ht="16" customHeight="1" spans="1:5">
      <c r="A163" s="205">
        <v>21012</v>
      </c>
      <c r="B163" s="206" t="s">
        <v>283</v>
      </c>
      <c r="C163" s="206">
        <v>369</v>
      </c>
      <c r="D163" s="206">
        <v>369</v>
      </c>
      <c r="E163" s="204">
        <f t="shared" si="2"/>
        <v>1</v>
      </c>
    </row>
    <row r="164" ht="16" customHeight="1" spans="1:5">
      <c r="A164" s="205">
        <v>2101202</v>
      </c>
      <c r="B164" s="206" t="s">
        <v>284</v>
      </c>
      <c r="C164" s="206">
        <v>369</v>
      </c>
      <c r="D164" s="206">
        <v>369</v>
      </c>
      <c r="E164" s="204">
        <f t="shared" si="2"/>
        <v>1</v>
      </c>
    </row>
    <row r="165" ht="16" customHeight="1" spans="1:5">
      <c r="A165" s="205">
        <v>21013</v>
      </c>
      <c r="B165" s="206" t="s">
        <v>285</v>
      </c>
      <c r="C165" s="206">
        <v>75</v>
      </c>
      <c r="D165" s="206">
        <v>75</v>
      </c>
      <c r="E165" s="204">
        <f t="shared" si="2"/>
        <v>1</v>
      </c>
    </row>
    <row r="166" ht="16" customHeight="1" spans="1:5">
      <c r="A166" s="205">
        <v>2101301</v>
      </c>
      <c r="B166" s="206" t="s">
        <v>286</v>
      </c>
      <c r="C166" s="206">
        <v>75</v>
      </c>
      <c r="D166" s="206">
        <v>75</v>
      </c>
      <c r="E166" s="204">
        <f t="shared" si="2"/>
        <v>1</v>
      </c>
    </row>
    <row r="167" ht="16" customHeight="1" spans="1:5">
      <c r="A167" s="205">
        <v>21014</v>
      </c>
      <c r="B167" s="206" t="s">
        <v>287</v>
      </c>
      <c r="C167" s="206">
        <v>8</v>
      </c>
      <c r="D167" s="206">
        <v>8</v>
      </c>
      <c r="E167" s="204">
        <f t="shared" si="2"/>
        <v>1</v>
      </c>
    </row>
    <row r="168" ht="16" customHeight="1" spans="1:5">
      <c r="A168" s="205">
        <v>2101401</v>
      </c>
      <c r="B168" s="206" t="s">
        <v>288</v>
      </c>
      <c r="C168" s="206">
        <v>8</v>
      </c>
      <c r="D168" s="206">
        <v>8</v>
      </c>
      <c r="E168" s="204">
        <f t="shared" si="2"/>
        <v>1</v>
      </c>
    </row>
    <row r="169" ht="16" customHeight="1" spans="1:5">
      <c r="A169" s="205">
        <v>21099</v>
      </c>
      <c r="B169" s="206" t="s">
        <v>289</v>
      </c>
      <c r="C169" s="206">
        <v>1</v>
      </c>
      <c r="D169" s="206">
        <v>1</v>
      </c>
      <c r="E169" s="204">
        <f t="shared" si="2"/>
        <v>1</v>
      </c>
    </row>
    <row r="170" ht="16" customHeight="1" spans="1:5">
      <c r="A170" s="205">
        <v>2109999</v>
      </c>
      <c r="B170" s="206" t="s">
        <v>290</v>
      </c>
      <c r="C170" s="206">
        <v>1</v>
      </c>
      <c r="D170" s="206">
        <v>1</v>
      </c>
      <c r="E170" s="204">
        <f t="shared" si="2"/>
        <v>1</v>
      </c>
    </row>
    <row r="171" ht="16" customHeight="1" spans="1:5">
      <c r="A171" s="205">
        <v>211</v>
      </c>
      <c r="B171" s="206" t="s">
        <v>291</v>
      </c>
      <c r="C171" s="206">
        <v>656</v>
      </c>
      <c r="D171" s="206">
        <v>616</v>
      </c>
      <c r="E171" s="204">
        <f t="shared" si="2"/>
        <v>0.939024390243902</v>
      </c>
    </row>
    <row r="172" ht="16" customHeight="1" spans="1:5">
      <c r="A172" s="205">
        <v>21101</v>
      </c>
      <c r="B172" s="206" t="s">
        <v>292</v>
      </c>
      <c r="C172" s="206">
        <v>27</v>
      </c>
      <c r="D172" s="206">
        <v>27</v>
      </c>
      <c r="E172" s="204">
        <f t="shared" si="2"/>
        <v>1</v>
      </c>
    </row>
    <row r="173" ht="16" customHeight="1" spans="1:5">
      <c r="A173" s="205">
        <v>2110101</v>
      </c>
      <c r="B173" s="206" t="s">
        <v>141</v>
      </c>
      <c r="C173" s="206">
        <v>24</v>
      </c>
      <c r="D173" s="206">
        <v>24</v>
      </c>
      <c r="E173" s="204">
        <f t="shared" si="2"/>
        <v>1</v>
      </c>
    </row>
    <row r="174" ht="16" customHeight="1" spans="1:5">
      <c r="A174" s="205">
        <v>2110199</v>
      </c>
      <c r="B174" s="206" t="s">
        <v>293</v>
      </c>
      <c r="C174" s="206">
        <v>3</v>
      </c>
      <c r="D174" s="206">
        <v>3</v>
      </c>
      <c r="E174" s="204">
        <f t="shared" si="2"/>
        <v>1</v>
      </c>
    </row>
    <row r="175" ht="16" customHeight="1" spans="1:5">
      <c r="A175" s="205">
        <v>21103</v>
      </c>
      <c r="B175" s="206" t="s">
        <v>294</v>
      </c>
      <c r="C175" s="206">
        <v>629</v>
      </c>
      <c r="D175" s="206">
        <v>589</v>
      </c>
      <c r="E175" s="204">
        <f t="shared" si="2"/>
        <v>0.936406995230525</v>
      </c>
    </row>
    <row r="176" ht="16" customHeight="1" spans="1:5">
      <c r="A176" s="205">
        <v>2110301</v>
      </c>
      <c r="B176" s="206" t="s">
        <v>295</v>
      </c>
      <c r="C176" s="206">
        <v>629</v>
      </c>
      <c r="D176" s="206">
        <v>589</v>
      </c>
      <c r="E176" s="204">
        <f t="shared" si="2"/>
        <v>0.936406995230525</v>
      </c>
    </row>
    <row r="177" ht="16" customHeight="1" spans="1:5">
      <c r="A177" s="205">
        <v>212</v>
      </c>
      <c r="B177" s="206" t="s">
        <v>296</v>
      </c>
      <c r="C177" s="206">
        <v>1375</v>
      </c>
      <c r="D177" s="206">
        <v>1366</v>
      </c>
      <c r="E177" s="204">
        <f t="shared" si="2"/>
        <v>0.993454545454545</v>
      </c>
    </row>
    <row r="178" ht="16" customHeight="1" spans="1:5">
      <c r="A178" s="205">
        <v>21201</v>
      </c>
      <c r="B178" s="206" t="s">
        <v>297</v>
      </c>
      <c r="C178" s="206">
        <v>449</v>
      </c>
      <c r="D178" s="206">
        <v>449</v>
      </c>
      <c r="E178" s="204">
        <f t="shared" si="2"/>
        <v>1</v>
      </c>
    </row>
    <row r="179" ht="16" customHeight="1" spans="1:5">
      <c r="A179" s="205">
        <v>2120101</v>
      </c>
      <c r="B179" s="206" t="s">
        <v>141</v>
      </c>
      <c r="C179" s="206">
        <v>449</v>
      </c>
      <c r="D179" s="206">
        <v>449</v>
      </c>
      <c r="E179" s="204">
        <f t="shared" si="2"/>
        <v>1</v>
      </c>
    </row>
    <row r="180" ht="16" customHeight="1" spans="1:5">
      <c r="A180" s="205">
        <v>21202</v>
      </c>
      <c r="B180" s="206" t="s">
        <v>298</v>
      </c>
      <c r="C180" s="206">
        <v>363</v>
      </c>
      <c r="D180" s="206">
        <v>363</v>
      </c>
      <c r="E180" s="204">
        <f t="shared" si="2"/>
        <v>1</v>
      </c>
    </row>
    <row r="181" ht="16" customHeight="1" spans="1:5">
      <c r="A181" s="205">
        <v>2120201</v>
      </c>
      <c r="B181" s="206" t="s">
        <v>299</v>
      </c>
      <c r="C181" s="206">
        <v>363</v>
      </c>
      <c r="D181" s="206">
        <v>363</v>
      </c>
      <c r="E181" s="204">
        <f t="shared" si="2"/>
        <v>1</v>
      </c>
    </row>
    <row r="182" ht="16" customHeight="1" spans="1:5">
      <c r="A182" s="205">
        <v>21203</v>
      </c>
      <c r="B182" s="206" t="s">
        <v>300</v>
      </c>
      <c r="C182" s="206">
        <v>19</v>
      </c>
      <c r="D182" s="206">
        <v>10</v>
      </c>
      <c r="E182" s="204">
        <f t="shared" si="2"/>
        <v>0.526315789473684</v>
      </c>
    </row>
    <row r="183" ht="16" customHeight="1" spans="1:5">
      <c r="A183" s="205">
        <v>2120399</v>
      </c>
      <c r="B183" s="206" t="s">
        <v>301</v>
      </c>
      <c r="C183" s="206">
        <v>19</v>
      </c>
      <c r="D183" s="206">
        <v>10</v>
      </c>
      <c r="E183" s="204">
        <f t="shared" si="2"/>
        <v>0.526315789473684</v>
      </c>
    </row>
    <row r="184" ht="16" customHeight="1" spans="1:5">
      <c r="A184" s="205">
        <v>21205</v>
      </c>
      <c r="B184" s="206" t="s">
        <v>302</v>
      </c>
      <c r="C184" s="206">
        <v>505</v>
      </c>
      <c r="D184" s="206">
        <v>505</v>
      </c>
      <c r="E184" s="204">
        <f t="shared" si="2"/>
        <v>1</v>
      </c>
    </row>
    <row r="185" ht="16" customHeight="1" spans="1:5">
      <c r="A185" s="205">
        <v>2120501</v>
      </c>
      <c r="B185" s="206" t="s">
        <v>303</v>
      </c>
      <c r="C185" s="206">
        <v>505</v>
      </c>
      <c r="D185" s="206">
        <v>505</v>
      </c>
      <c r="E185" s="204">
        <f t="shared" si="2"/>
        <v>1</v>
      </c>
    </row>
    <row r="186" ht="16" customHeight="1" spans="1:5">
      <c r="A186" s="205">
        <v>21299</v>
      </c>
      <c r="B186" s="206" t="s">
        <v>304</v>
      </c>
      <c r="C186" s="206">
        <v>39</v>
      </c>
      <c r="D186" s="206">
        <v>39</v>
      </c>
      <c r="E186" s="204">
        <f t="shared" si="2"/>
        <v>1</v>
      </c>
    </row>
    <row r="187" ht="16" customHeight="1" spans="1:5">
      <c r="A187" s="205">
        <v>2129999</v>
      </c>
      <c r="B187" s="206" t="s">
        <v>305</v>
      </c>
      <c r="C187" s="206">
        <v>39</v>
      </c>
      <c r="D187" s="206">
        <v>39</v>
      </c>
      <c r="E187" s="204">
        <f t="shared" si="2"/>
        <v>1</v>
      </c>
    </row>
    <row r="188" ht="16" customHeight="1" spans="1:5">
      <c r="A188" s="205">
        <v>213</v>
      </c>
      <c r="B188" s="206" t="s">
        <v>306</v>
      </c>
      <c r="C188" s="206">
        <v>10574</v>
      </c>
      <c r="D188" s="206">
        <v>8966</v>
      </c>
      <c r="E188" s="204">
        <f t="shared" si="2"/>
        <v>0.847928882163798</v>
      </c>
    </row>
    <row r="189" ht="16" customHeight="1" spans="1:5">
      <c r="A189" s="205">
        <v>21301</v>
      </c>
      <c r="B189" s="206" t="s">
        <v>307</v>
      </c>
      <c r="C189" s="206">
        <v>8206</v>
      </c>
      <c r="D189" s="206">
        <v>7011</v>
      </c>
      <c r="E189" s="204">
        <f t="shared" ref="E189:E252" si="3">D189/C189</f>
        <v>0.854374847672435</v>
      </c>
    </row>
    <row r="190" ht="16" customHeight="1" spans="1:5">
      <c r="A190" s="205">
        <v>2130101</v>
      </c>
      <c r="B190" s="206" t="s">
        <v>141</v>
      </c>
      <c r="C190" s="206">
        <v>186</v>
      </c>
      <c r="D190" s="206">
        <v>186</v>
      </c>
      <c r="E190" s="204">
        <f t="shared" si="3"/>
        <v>1</v>
      </c>
    </row>
    <row r="191" ht="16" customHeight="1" spans="1:5">
      <c r="A191" s="205">
        <v>2130104</v>
      </c>
      <c r="B191" s="206" t="s">
        <v>308</v>
      </c>
      <c r="C191" s="206">
        <v>112</v>
      </c>
      <c r="D191" s="206">
        <v>112</v>
      </c>
      <c r="E191" s="204">
        <f t="shared" si="3"/>
        <v>1</v>
      </c>
    </row>
    <row r="192" ht="16" customHeight="1" spans="1:5">
      <c r="A192" s="205">
        <v>2130106</v>
      </c>
      <c r="B192" s="206" t="s">
        <v>309</v>
      </c>
      <c r="C192" s="206">
        <v>40</v>
      </c>
      <c r="D192" s="206">
        <v>40</v>
      </c>
      <c r="E192" s="204">
        <f t="shared" si="3"/>
        <v>1</v>
      </c>
    </row>
    <row r="193" ht="16" customHeight="1" spans="1:5">
      <c r="A193" s="205">
        <v>2130108</v>
      </c>
      <c r="B193" s="206" t="s">
        <v>310</v>
      </c>
      <c r="C193" s="206">
        <v>122</v>
      </c>
      <c r="D193" s="206">
        <v>122</v>
      </c>
      <c r="E193" s="204">
        <f t="shared" si="3"/>
        <v>1</v>
      </c>
    </row>
    <row r="194" ht="16" customHeight="1" spans="1:5">
      <c r="A194" s="205">
        <v>2130109</v>
      </c>
      <c r="B194" s="206" t="s">
        <v>311</v>
      </c>
      <c r="C194" s="206">
        <v>9</v>
      </c>
      <c r="D194" s="206">
        <v>9</v>
      </c>
      <c r="E194" s="204">
        <f t="shared" si="3"/>
        <v>1</v>
      </c>
    </row>
    <row r="195" ht="16" customHeight="1" spans="1:5">
      <c r="A195" s="205">
        <v>2130110</v>
      </c>
      <c r="B195" s="206" t="s">
        <v>312</v>
      </c>
      <c r="C195" s="206">
        <v>66</v>
      </c>
      <c r="D195" s="206">
        <v>66</v>
      </c>
      <c r="E195" s="204">
        <f t="shared" si="3"/>
        <v>1</v>
      </c>
    </row>
    <row r="196" ht="16" customHeight="1" spans="1:5">
      <c r="A196" s="205">
        <v>2130111</v>
      </c>
      <c r="B196" s="206" t="s">
        <v>313</v>
      </c>
      <c r="C196" s="206">
        <v>12</v>
      </c>
      <c r="D196" s="206">
        <v>12</v>
      </c>
      <c r="E196" s="204">
        <f t="shared" si="3"/>
        <v>1</v>
      </c>
    </row>
    <row r="197" ht="16" customHeight="1" spans="1:5">
      <c r="A197" s="205">
        <v>2130119</v>
      </c>
      <c r="B197" s="206" t="s">
        <v>314</v>
      </c>
      <c r="C197" s="206">
        <v>61</v>
      </c>
      <c r="D197" s="206">
        <v>61</v>
      </c>
      <c r="E197" s="204">
        <f t="shared" si="3"/>
        <v>1</v>
      </c>
    </row>
    <row r="198" ht="16" customHeight="1" spans="1:5">
      <c r="A198" s="205">
        <v>2130122</v>
      </c>
      <c r="B198" s="206" t="s">
        <v>315</v>
      </c>
      <c r="C198" s="206">
        <v>1287</v>
      </c>
      <c r="D198" s="206">
        <v>1287</v>
      </c>
      <c r="E198" s="204">
        <f t="shared" si="3"/>
        <v>1</v>
      </c>
    </row>
    <row r="199" ht="16" customHeight="1" spans="1:5">
      <c r="A199" s="205">
        <v>2130124</v>
      </c>
      <c r="B199" s="206" t="s">
        <v>316</v>
      </c>
      <c r="C199" s="206">
        <v>735</v>
      </c>
      <c r="D199" s="206">
        <v>735</v>
      </c>
      <c r="E199" s="204">
        <f t="shared" si="3"/>
        <v>1</v>
      </c>
    </row>
    <row r="200" ht="16" customHeight="1" spans="1:5">
      <c r="A200" s="205">
        <v>2130126</v>
      </c>
      <c r="B200" s="206" t="s">
        <v>317</v>
      </c>
      <c r="C200" s="206">
        <v>226</v>
      </c>
      <c r="D200" s="206">
        <v>226</v>
      </c>
      <c r="E200" s="204">
        <f t="shared" si="3"/>
        <v>1</v>
      </c>
    </row>
    <row r="201" ht="16" customHeight="1" spans="1:5">
      <c r="A201" s="205">
        <v>2130135</v>
      </c>
      <c r="B201" s="206" t="s">
        <v>318</v>
      </c>
      <c r="C201" s="206">
        <v>32</v>
      </c>
      <c r="D201" s="206">
        <v>32</v>
      </c>
      <c r="E201" s="204">
        <f t="shared" si="3"/>
        <v>1</v>
      </c>
    </row>
    <row r="202" ht="16" customHeight="1" spans="1:5">
      <c r="A202" s="205">
        <v>2130153</v>
      </c>
      <c r="B202" s="206" t="s">
        <v>319</v>
      </c>
      <c r="C202" s="206">
        <v>3188</v>
      </c>
      <c r="D202" s="206">
        <v>1993</v>
      </c>
      <c r="E202" s="204">
        <f t="shared" si="3"/>
        <v>0.625156838143036</v>
      </c>
    </row>
    <row r="203" ht="16" customHeight="1" spans="1:5">
      <c r="A203" s="205">
        <v>2130199</v>
      </c>
      <c r="B203" s="206" t="s">
        <v>320</v>
      </c>
      <c r="C203" s="206">
        <v>2130</v>
      </c>
      <c r="D203" s="206">
        <v>2130</v>
      </c>
      <c r="E203" s="204">
        <f t="shared" si="3"/>
        <v>1</v>
      </c>
    </row>
    <row r="204" ht="16" customHeight="1" spans="1:5">
      <c r="A204" s="205">
        <v>21303</v>
      </c>
      <c r="B204" s="206" t="s">
        <v>321</v>
      </c>
      <c r="C204" s="206">
        <v>154</v>
      </c>
      <c r="D204" s="206">
        <v>154</v>
      </c>
      <c r="E204" s="204">
        <f t="shared" si="3"/>
        <v>1</v>
      </c>
    </row>
    <row r="205" ht="16" customHeight="1" spans="1:5">
      <c r="A205" s="205">
        <v>2130311</v>
      </c>
      <c r="B205" s="206" t="s">
        <v>322</v>
      </c>
      <c r="C205" s="206">
        <v>10</v>
      </c>
      <c r="D205" s="206">
        <v>10</v>
      </c>
      <c r="E205" s="204">
        <f t="shared" si="3"/>
        <v>1</v>
      </c>
    </row>
    <row r="206" ht="16" customHeight="1" spans="1:5">
      <c r="A206" s="205">
        <v>2130335</v>
      </c>
      <c r="B206" s="206" t="s">
        <v>323</v>
      </c>
      <c r="C206" s="206">
        <v>10</v>
      </c>
      <c r="D206" s="206">
        <v>10</v>
      </c>
      <c r="E206" s="204">
        <f t="shared" si="3"/>
        <v>1</v>
      </c>
    </row>
    <row r="207" ht="16" customHeight="1" spans="1:5">
      <c r="A207" s="205">
        <v>2130399</v>
      </c>
      <c r="B207" s="206" t="s">
        <v>324</v>
      </c>
      <c r="C207" s="206">
        <v>134</v>
      </c>
      <c r="D207" s="206">
        <v>134</v>
      </c>
      <c r="E207" s="204">
        <f t="shared" si="3"/>
        <v>1</v>
      </c>
    </row>
    <row r="208" ht="16" customHeight="1" spans="1:5">
      <c r="A208" s="205">
        <v>21305</v>
      </c>
      <c r="B208" s="206" t="s">
        <v>325</v>
      </c>
      <c r="C208" s="206">
        <v>105</v>
      </c>
      <c r="D208" s="206">
        <v>105</v>
      </c>
      <c r="E208" s="204">
        <f t="shared" si="3"/>
        <v>1</v>
      </c>
    </row>
    <row r="209" ht="16" customHeight="1" spans="1:5">
      <c r="A209" s="205">
        <v>2130599</v>
      </c>
      <c r="B209" s="206" t="s">
        <v>326</v>
      </c>
      <c r="C209" s="206">
        <v>105</v>
      </c>
      <c r="D209" s="206">
        <v>105</v>
      </c>
      <c r="E209" s="204">
        <f t="shared" si="3"/>
        <v>1</v>
      </c>
    </row>
    <row r="210" ht="16" customHeight="1" spans="1:5">
      <c r="A210" s="205">
        <v>21307</v>
      </c>
      <c r="B210" s="206" t="s">
        <v>327</v>
      </c>
      <c r="C210" s="206">
        <v>1537</v>
      </c>
      <c r="D210" s="206">
        <v>1124</v>
      </c>
      <c r="E210" s="204">
        <f t="shared" si="3"/>
        <v>0.731294729993494</v>
      </c>
    </row>
    <row r="211" ht="16" customHeight="1" spans="1:5">
      <c r="A211" s="205">
        <v>2130705</v>
      </c>
      <c r="B211" s="206" t="s">
        <v>328</v>
      </c>
      <c r="C211" s="206">
        <v>390</v>
      </c>
      <c r="D211" s="206">
        <v>390</v>
      </c>
      <c r="E211" s="204">
        <f t="shared" si="3"/>
        <v>1</v>
      </c>
    </row>
    <row r="212" ht="16" customHeight="1" spans="1:5">
      <c r="A212" s="205">
        <v>2130799</v>
      </c>
      <c r="B212" s="206" t="s">
        <v>329</v>
      </c>
      <c r="C212" s="206">
        <v>1147</v>
      </c>
      <c r="D212" s="206">
        <v>734</v>
      </c>
      <c r="E212" s="204">
        <f t="shared" si="3"/>
        <v>0.639930252833479</v>
      </c>
    </row>
    <row r="213" ht="16" customHeight="1" spans="1:5">
      <c r="A213" s="205">
        <v>21308</v>
      </c>
      <c r="B213" s="206" t="s">
        <v>330</v>
      </c>
      <c r="C213" s="206">
        <v>529</v>
      </c>
      <c r="D213" s="206">
        <v>529</v>
      </c>
      <c r="E213" s="204">
        <f t="shared" si="3"/>
        <v>1</v>
      </c>
    </row>
    <row r="214" ht="16" customHeight="1" spans="1:5">
      <c r="A214" s="205">
        <v>2130803</v>
      </c>
      <c r="B214" s="206" t="s">
        <v>331</v>
      </c>
      <c r="C214" s="206">
        <v>529</v>
      </c>
      <c r="D214" s="206">
        <v>529</v>
      </c>
      <c r="E214" s="204">
        <f t="shared" si="3"/>
        <v>1</v>
      </c>
    </row>
    <row r="215" ht="16" customHeight="1" spans="1:5">
      <c r="A215" s="205">
        <v>21309</v>
      </c>
      <c r="B215" s="206" t="s">
        <v>332</v>
      </c>
      <c r="C215" s="206">
        <v>43</v>
      </c>
      <c r="D215" s="206">
        <v>43</v>
      </c>
      <c r="E215" s="204">
        <f t="shared" si="3"/>
        <v>1</v>
      </c>
    </row>
    <row r="216" ht="16" customHeight="1" spans="1:5">
      <c r="A216" s="205">
        <v>2130901</v>
      </c>
      <c r="B216" s="206" t="s">
        <v>333</v>
      </c>
      <c r="C216" s="206">
        <v>43</v>
      </c>
      <c r="D216" s="206">
        <v>43</v>
      </c>
      <c r="E216" s="204">
        <f t="shared" si="3"/>
        <v>1</v>
      </c>
    </row>
    <row r="217" ht="16" customHeight="1" spans="1:5">
      <c r="A217" s="205">
        <v>214</v>
      </c>
      <c r="B217" s="206" t="s">
        <v>334</v>
      </c>
      <c r="C217" s="206">
        <v>920</v>
      </c>
      <c r="D217" s="206">
        <v>920</v>
      </c>
      <c r="E217" s="204">
        <f t="shared" si="3"/>
        <v>1</v>
      </c>
    </row>
    <row r="218" ht="16" customHeight="1" spans="1:5">
      <c r="A218" s="205">
        <v>21401</v>
      </c>
      <c r="B218" s="206" t="s">
        <v>335</v>
      </c>
      <c r="C218" s="206">
        <v>76</v>
      </c>
      <c r="D218" s="206">
        <v>76</v>
      </c>
      <c r="E218" s="204">
        <f t="shared" si="3"/>
        <v>1</v>
      </c>
    </row>
    <row r="219" ht="16" customHeight="1" spans="1:5">
      <c r="A219" s="205">
        <v>2140106</v>
      </c>
      <c r="B219" s="206" t="s">
        <v>336</v>
      </c>
      <c r="C219" s="206">
        <v>76</v>
      </c>
      <c r="D219" s="206">
        <v>76</v>
      </c>
      <c r="E219" s="204">
        <f t="shared" si="3"/>
        <v>1</v>
      </c>
    </row>
    <row r="220" ht="16" customHeight="1" spans="1:5">
      <c r="A220" s="205">
        <v>21406</v>
      </c>
      <c r="B220" s="206" t="s">
        <v>337</v>
      </c>
      <c r="C220" s="206">
        <v>473</v>
      </c>
      <c r="D220" s="206">
        <v>473</v>
      </c>
      <c r="E220" s="204">
        <f t="shared" si="3"/>
        <v>1</v>
      </c>
    </row>
    <row r="221" ht="16" customHeight="1" spans="1:5">
      <c r="A221" s="205">
        <v>2140602</v>
      </c>
      <c r="B221" s="206" t="s">
        <v>338</v>
      </c>
      <c r="C221" s="206">
        <v>473</v>
      </c>
      <c r="D221" s="206">
        <v>473</v>
      </c>
      <c r="E221" s="204">
        <f t="shared" si="3"/>
        <v>1</v>
      </c>
    </row>
    <row r="222" ht="16" customHeight="1" spans="1:5">
      <c r="A222" s="205">
        <v>21499</v>
      </c>
      <c r="B222" s="206" t="s">
        <v>339</v>
      </c>
      <c r="C222" s="206">
        <v>371</v>
      </c>
      <c r="D222" s="206">
        <v>371</v>
      </c>
      <c r="E222" s="204">
        <f t="shared" si="3"/>
        <v>1</v>
      </c>
    </row>
    <row r="223" ht="16" customHeight="1" spans="1:5">
      <c r="A223" s="205">
        <v>2149901</v>
      </c>
      <c r="B223" s="206" t="s">
        <v>340</v>
      </c>
      <c r="C223" s="206">
        <v>19</v>
      </c>
      <c r="D223" s="206">
        <v>19</v>
      </c>
      <c r="E223" s="204">
        <f t="shared" si="3"/>
        <v>1</v>
      </c>
    </row>
    <row r="224" ht="16" customHeight="1" spans="1:5">
      <c r="A224" s="205">
        <v>2149999</v>
      </c>
      <c r="B224" s="206" t="s">
        <v>341</v>
      </c>
      <c r="C224" s="206">
        <v>352</v>
      </c>
      <c r="D224" s="206">
        <v>352</v>
      </c>
      <c r="E224" s="204">
        <f t="shared" si="3"/>
        <v>1</v>
      </c>
    </row>
    <row r="225" ht="16" customHeight="1" spans="1:5">
      <c r="A225" s="205">
        <v>215</v>
      </c>
      <c r="B225" s="206" t="s">
        <v>342</v>
      </c>
      <c r="C225" s="206">
        <v>717</v>
      </c>
      <c r="D225" s="206">
        <v>717</v>
      </c>
      <c r="E225" s="204">
        <f t="shared" si="3"/>
        <v>1</v>
      </c>
    </row>
    <row r="226" ht="16" customHeight="1" spans="1:5">
      <c r="A226" s="205">
        <v>21505</v>
      </c>
      <c r="B226" s="206" t="s">
        <v>343</v>
      </c>
      <c r="C226" s="206">
        <v>349</v>
      </c>
      <c r="D226" s="206">
        <v>349</v>
      </c>
      <c r="E226" s="204">
        <f t="shared" si="3"/>
        <v>1</v>
      </c>
    </row>
    <row r="227" ht="16" customHeight="1" spans="1:5">
      <c r="A227" s="205">
        <v>2150517</v>
      </c>
      <c r="B227" s="206" t="s">
        <v>344</v>
      </c>
      <c r="C227" s="206">
        <v>349</v>
      </c>
      <c r="D227" s="206">
        <v>349</v>
      </c>
      <c r="E227" s="204">
        <f t="shared" si="3"/>
        <v>1</v>
      </c>
    </row>
    <row r="228" ht="16" customHeight="1" spans="1:5">
      <c r="A228" s="205">
        <v>21508</v>
      </c>
      <c r="B228" s="206" t="s">
        <v>345</v>
      </c>
      <c r="C228" s="206">
        <v>79</v>
      </c>
      <c r="D228" s="206">
        <v>79</v>
      </c>
      <c r="E228" s="204">
        <f t="shared" si="3"/>
        <v>1</v>
      </c>
    </row>
    <row r="229" ht="16" customHeight="1" spans="1:5">
      <c r="A229" s="205">
        <v>2150805</v>
      </c>
      <c r="B229" s="206" t="s">
        <v>346</v>
      </c>
      <c r="C229" s="206">
        <v>4</v>
      </c>
      <c r="D229" s="206">
        <v>4</v>
      </c>
      <c r="E229" s="204">
        <f t="shared" si="3"/>
        <v>1</v>
      </c>
    </row>
    <row r="230" ht="16" customHeight="1" spans="1:5">
      <c r="A230" s="205">
        <v>2150899</v>
      </c>
      <c r="B230" s="206" t="s">
        <v>347</v>
      </c>
      <c r="C230" s="206">
        <v>75</v>
      </c>
      <c r="D230" s="206">
        <v>75</v>
      </c>
      <c r="E230" s="204">
        <f t="shared" si="3"/>
        <v>1</v>
      </c>
    </row>
    <row r="231" ht="16" customHeight="1" spans="1:5">
      <c r="A231" s="205">
        <v>21599</v>
      </c>
      <c r="B231" s="206" t="s">
        <v>348</v>
      </c>
      <c r="C231" s="206">
        <v>289</v>
      </c>
      <c r="D231" s="206">
        <v>289</v>
      </c>
      <c r="E231" s="204">
        <f t="shared" si="3"/>
        <v>1</v>
      </c>
    </row>
    <row r="232" ht="16" customHeight="1" spans="1:5">
      <c r="A232" s="205">
        <v>2159999</v>
      </c>
      <c r="B232" s="206" t="s">
        <v>349</v>
      </c>
      <c r="C232" s="206">
        <v>289</v>
      </c>
      <c r="D232" s="206">
        <v>289</v>
      </c>
      <c r="E232" s="204">
        <f t="shared" si="3"/>
        <v>1</v>
      </c>
    </row>
    <row r="233" ht="16" customHeight="1" spans="1:5">
      <c r="A233" s="205">
        <v>216</v>
      </c>
      <c r="B233" s="206" t="s">
        <v>350</v>
      </c>
      <c r="C233" s="206">
        <v>495</v>
      </c>
      <c r="D233" s="206">
        <v>432</v>
      </c>
      <c r="E233" s="204">
        <f t="shared" si="3"/>
        <v>0.872727272727273</v>
      </c>
    </row>
    <row r="234" ht="16" customHeight="1" spans="1:5">
      <c r="A234" s="205">
        <v>21602</v>
      </c>
      <c r="B234" s="206" t="s">
        <v>351</v>
      </c>
      <c r="C234" s="206">
        <v>13</v>
      </c>
      <c r="D234" s="206">
        <v>13</v>
      </c>
      <c r="E234" s="204">
        <f t="shared" si="3"/>
        <v>1</v>
      </c>
    </row>
    <row r="235" ht="16" customHeight="1" spans="1:5">
      <c r="A235" s="205">
        <v>2160299</v>
      </c>
      <c r="B235" s="206" t="s">
        <v>352</v>
      </c>
      <c r="C235" s="206">
        <v>13</v>
      </c>
      <c r="D235" s="206">
        <v>13</v>
      </c>
      <c r="E235" s="204">
        <f t="shared" si="3"/>
        <v>1</v>
      </c>
    </row>
    <row r="236" ht="16" customHeight="1" spans="1:5">
      <c r="A236" s="205">
        <v>21606</v>
      </c>
      <c r="B236" s="206" t="s">
        <v>353</v>
      </c>
      <c r="C236" s="206">
        <v>482</v>
      </c>
      <c r="D236" s="206">
        <v>419</v>
      </c>
      <c r="E236" s="204">
        <f t="shared" si="3"/>
        <v>0.869294605809129</v>
      </c>
    </row>
    <row r="237" ht="16" customHeight="1" spans="1:5">
      <c r="A237" s="205">
        <v>2160699</v>
      </c>
      <c r="B237" s="206" t="s">
        <v>354</v>
      </c>
      <c r="C237" s="206">
        <v>482</v>
      </c>
      <c r="D237" s="206">
        <v>419</v>
      </c>
      <c r="E237" s="204">
        <f t="shared" si="3"/>
        <v>0.869294605809129</v>
      </c>
    </row>
    <row r="238" ht="16" customHeight="1" spans="1:5">
      <c r="A238" s="205">
        <v>220</v>
      </c>
      <c r="B238" s="206" t="s">
        <v>355</v>
      </c>
      <c r="C238" s="206">
        <v>1658</v>
      </c>
      <c r="D238" s="206">
        <v>1646</v>
      </c>
      <c r="E238" s="204">
        <f t="shared" si="3"/>
        <v>0.992762364294331</v>
      </c>
    </row>
    <row r="239" ht="16" customHeight="1" spans="1:5">
      <c r="A239" s="205">
        <v>22001</v>
      </c>
      <c r="B239" s="206" t="s">
        <v>356</v>
      </c>
      <c r="C239" s="206">
        <v>1644</v>
      </c>
      <c r="D239" s="206">
        <v>1632</v>
      </c>
      <c r="E239" s="204">
        <f t="shared" si="3"/>
        <v>0.992700729927007</v>
      </c>
    </row>
    <row r="240" ht="16" customHeight="1" spans="1:5">
      <c r="A240" s="205">
        <v>2200106</v>
      </c>
      <c r="B240" s="206" t="s">
        <v>357</v>
      </c>
      <c r="C240" s="206">
        <v>1427</v>
      </c>
      <c r="D240" s="206">
        <v>1427</v>
      </c>
      <c r="E240" s="204">
        <f t="shared" si="3"/>
        <v>1</v>
      </c>
    </row>
    <row r="241" ht="16" customHeight="1" spans="1:5">
      <c r="A241" s="205">
        <v>2200199</v>
      </c>
      <c r="B241" s="206" t="s">
        <v>358</v>
      </c>
      <c r="C241" s="206">
        <v>205</v>
      </c>
      <c r="D241" s="206">
        <v>205</v>
      </c>
      <c r="E241" s="204">
        <f t="shared" si="3"/>
        <v>1</v>
      </c>
    </row>
    <row r="242" ht="16" customHeight="1" spans="1:5">
      <c r="A242" s="205">
        <v>22005</v>
      </c>
      <c r="B242" s="206" t="s">
        <v>359</v>
      </c>
      <c r="C242" s="206">
        <v>14</v>
      </c>
      <c r="D242" s="206">
        <v>14</v>
      </c>
      <c r="E242" s="204">
        <f t="shared" si="3"/>
        <v>1</v>
      </c>
    </row>
    <row r="243" ht="16" customHeight="1" spans="1:5">
      <c r="A243" s="205">
        <v>2200504</v>
      </c>
      <c r="B243" s="206" t="s">
        <v>360</v>
      </c>
      <c r="C243" s="206">
        <v>14</v>
      </c>
      <c r="D243" s="206">
        <v>14</v>
      </c>
      <c r="E243" s="204">
        <f t="shared" si="3"/>
        <v>1</v>
      </c>
    </row>
    <row r="244" ht="16" customHeight="1" spans="1:5">
      <c r="A244" s="205">
        <v>221</v>
      </c>
      <c r="B244" s="206" t="s">
        <v>361</v>
      </c>
      <c r="C244" s="206">
        <v>1128</v>
      </c>
      <c r="D244" s="206">
        <v>1128</v>
      </c>
      <c r="E244" s="204">
        <f t="shared" si="3"/>
        <v>1</v>
      </c>
    </row>
    <row r="245" ht="16" customHeight="1" spans="1:5">
      <c r="A245" s="205">
        <v>22101</v>
      </c>
      <c r="B245" s="206" t="s">
        <v>362</v>
      </c>
      <c r="C245" s="206">
        <v>589</v>
      </c>
      <c r="D245" s="206">
        <v>589</v>
      </c>
      <c r="E245" s="204">
        <f t="shared" si="3"/>
        <v>1</v>
      </c>
    </row>
    <row r="246" ht="16" customHeight="1" spans="1:5">
      <c r="A246" s="205">
        <v>2210103</v>
      </c>
      <c r="B246" s="206" t="s">
        <v>363</v>
      </c>
      <c r="C246" s="206">
        <v>523</v>
      </c>
      <c r="D246" s="206">
        <v>523</v>
      </c>
      <c r="E246" s="204">
        <f t="shared" si="3"/>
        <v>1</v>
      </c>
    </row>
    <row r="247" ht="16" customHeight="1" spans="1:5">
      <c r="A247" s="205">
        <v>2210108</v>
      </c>
      <c r="B247" s="206" t="s">
        <v>364</v>
      </c>
      <c r="C247" s="206">
        <v>66</v>
      </c>
      <c r="D247" s="206">
        <v>66</v>
      </c>
      <c r="E247" s="204">
        <f t="shared" si="3"/>
        <v>1</v>
      </c>
    </row>
    <row r="248" ht="16" customHeight="1" spans="1:5">
      <c r="A248" s="205">
        <v>22102</v>
      </c>
      <c r="B248" s="206" t="s">
        <v>365</v>
      </c>
      <c r="C248" s="206">
        <v>539</v>
      </c>
      <c r="D248" s="206">
        <v>539</v>
      </c>
      <c r="E248" s="204">
        <f t="shared" si="3"/>
        <v>1</v>
      </c>
    </row>
    <row r="249" ht="16" customHeight="1" spans="1:5">
      <c r="A249" s="205">
        <v>2210201</v>
      </c>
      <c r="B249" s="206" t="s">
        <v>366</v>
      </c>
      <c r="C249" s="206">
        <v>539</v>
      </c>
      <c r="D249" s="206">
        <v>539</v>
      </c>
      <c r="E249" s="204">
        <f t="shared" si="3"/>
        <v>1</v>
      </c>
    </row>
    <row r="250" ht="16" customHeight="1" spans="1:5">
      <c r="A250" s="205">
        <v>224</v>
      </c>
      <c r="B250" s="206" t="s">
        <v>367</v>
      </c>
      <c r="C250" s="206">
        <v>478</v>
      </c>
      <c r="D250" s="206">
        <v>478</v>
      </c>
      <c r="E250" s="204">
        <f t="shared" si="3"/>
        <v>1</v>
      </c>
    </row>
    <row r="251" ht="16" customHeight="1" spans="1:5">
      <c r="A251" s="205">
        <v>22401</v>
      </c>
      <c r="B251" s="206" t="s">
        <v>368</v>
      </c>
      <c r="C251" s="206">
        <v>203</v>
      </c>
      <c r="D251" s="206">
        <v>203</v>
      </c>
      <c r="E251" s="204">
        <f t="shared" si="3"/>
        <v>1</v>
      </c>
    </row>
    <row r="252" ht="16" customHeight="1" spans="1:5">
      <c r="A252" s="205">
        <v>2240101</v>
      </c>
      <c r="B252" s="206" t="s">
        <v>141</v>
      </c>
      <c r="C252" s="206">
        <v>195</v>
      </c>
      <c r="D252" s="206">
        <v>195</v>
      </c>
      <c r="E252" s="204">
        <f t="shared" si="3"/>
        <v>1</v>
      </c>
    </row>
    <row r="253" ht="16" customHeight="1" spans="1:5">
      <c r="A253" s="205">
        <v>2240102</v>
      </c>
      <c r="B253" s="206" t="s">
        <v>142</v>
      </c>
      <c r="C253" s="206">
        <v>8</v>
      </c>
      <c r="D253" s="206">
        <v>8</v>
      </c>
      <c r="E253" s="204">
        <f t="shared" ref="E253:E262" si="4">D253/C253</f>
        <v>1</v>
      </c>
    </row>
    <row r="254" ht="16" customHeight="1" spans="1:5">
      <c r="A254" s="205">
        <v>22402</v>
      </c>
      <c r="B254" s="206" t="s">
        <v>369</v>
      </c>
      <c r="C254" s="206">
        <v>275</v>
      </c>
      <c r="D254" s="206">
        <v>275</v>
      </c>
      <c r="E254" s="204">
        <f t="shared" si="4"/>
        <v>1</v>
      </c>
    </row>
    <row r="255" ht="16" customHeight="1" spans="1:5">
      <c r="A255" s="205">
        <v>2240201</v>
      </c>
      <c r="B255" s="206" t="s">
        <v>141</v>
      </c>
      <c r="C255" s="206">
        <v>154</v>
      </c>
      <c r="D255" s="206">
        <v>154</v>
      </c>
      <c r="E255" s="204">
        <f t="shared" si="4"/>
        <v>1</v>
      </c>
    </row>
    <row r="256" ht="16" customHeight="1" spans="1:5">
      <c r="A256" s="205">
        <v>2240204</v>
      </c>
      <c r="B256" s="206" t="s">
        <v>370</v>
      </c>
      <c r="C256" s="206">
        <v>121</v>
      </c>
      <c r="D256" s="206">
        <v>121</v>
      </c>
      <c r="E256" s="204">
        <f t="shared" si="4"/>
        <v>1</v>
      </c>
    </row>
    <row r="257" ht="16" customHeight="1" spans="1:5">
      <c r="A257" s="205">
        <v>229</v>
      </c>
      <c r="B257" s="206" t="s">
        <v>371</v>
      </c>
      <c r="C257" s="206">
        <v>20</v>
      </c>
      <c r="D257" s="206">
        <v>0</v>
      </c>
      <c r="E257" s="204">
        <f t="shared" si="4"/>
        <v>0</v>
      </c>
    </row>
    <row r="258" ht="16" customHeight="1" spans="1:5">
      <c r="A258" s="205">
        <v>232</v>
      </c>
      <c r="B258" s="206" t="s">
        <v>372</v>
      </c>
      <c r="C258" s="206">
        <v>806</v>
      </c>
      <c r="D258" s="206">
        <v>806</v>
      </c>
      <c r="E258" s="204">
        <f t="shared" si="4"/>
        <v>1</v>
      </c>
    </row>
    <row r="259" ht="16" customHeight="1" spans="1:5">
      <c r="A259" s="205">
        <v>23203</v>
      </c>
      <c r="B259" s="206" t="s">
        <v>373</v>
      </c>
      <c r="C259" s="206">
        <v>806</v>
      </c>
      <c r="D259" s="206">
        <v>806</v>
      </c>
      <c r="E259" s="204">
        <f t="shared" si="4"/>
        <v>1</v>
      </c>
    </row>
    <row r="260" ht="16" customHeight="1" spans="1:5">
      <c r="A260" s="205">
        <v>2320301</v>
      </c>
      <c r="B260" s="206" t="s">
        <v>374</v>
      </c>
      <c r="C260" s="206">
        <v>806</v>
      </c>
      <c r="D260" s="206">
        <v>806</v>
      </c>
      <c r="E260" s="204">
        <f t="shared" si="4"/>
        <v>1</v>
      </c>
    </row>
    <row r="261" ht="16" customHeight="1" spans="1:5">
      <c r="A261" s="205">
        <v>233</v>
      </c>
      <c r="B261" s="206" t="s">
        <v>375</v>
      </c>
      <c r="C261" s="206">
        <v>2</v>
      </c>
      <c r="D261" s="206">
        <v>2</v>
      </c>
      <c r="E261" s="204">
        <f t="shared" si="4"/>
        <v>1</v>
      </c>
    </row>
    <row r="262" ht="16" customHeight="1" spans="1:5">
      <c r="A262" s="205">
        <v>23303</v>
      </c>
      <c r="B262" s="206" t="s">
        <v>376</v>
      </c>
      <c r="C262" s="206">
        <v>2</v>
      </c>
      <c r="D262" s="206">
        <v>2</v>
      </c>
      <c r="E262" s="204">
        <f t="shared" si="4"/>
        <v>1</v>
      </c>
    </row>
  </sheetData>
  <mergeCells count="2">
    <mergeCell ref="A1:E1"/>
    <mergeCell ref="A2:E2"/>
  </mergeCells>
  <printOptions horizontalCentered="1"/>
  <pageMargins left="0.751388888888889" right="0.751388888888889"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30"/>
  <sheetViews>
    <sheetView workbookViewId="0">
      <selection activeCell="G3" sqref="G3"/>
    </sheetView>
  </sheetViews>
  <sheetFormatPr defaultColWidth="9" defaultRowHeight="13.5" outlineLevelCol="2"/>
  <cols>
    <col min="1" max="1" width="17.125" style="7" customWidth="1"/>
    <col min="2" max="2" width="42.25" style="7" customWidth="1"/>
    <col min="3" max="3" width="23.5" style="7" customWidth="1"/>
    <col min="4" max="16384" width="9" style="7"/>
  </cols>
  <sheetData>
    <row r="1" s="6" customFormat="1" ht="49.5" customHeight="1" spans="1:3">
      <c r="A1" s="95" t="s">
        <v>377</v>
      </c>
      <c r="B1" s="95"/>
      <c r="C1" s="95"/>
    </row>
    <row r="2" ht="27" customHeight="1" spans="1:3">
      <c r="A2" s="143" t="s">
        <v>135</v>
      </c>
      <c r="B2" s="143"/>
      <c r="C2" s="143"/>
    </row>
    <row r="3" ht="36" customHeight="1" spans="1:3">
      <c r="A3" s="144" t="s">
        <v>136</v>
      </c>
      <c r="B3" s="144" t="s">
        <v>137</v>
      </c>
      <c r="C3" s="105" t="s">
        <v>378</v>
      </c>
    </row>
    <row r="4" ht="26.1" customHeight="1" spans="1:3">
      <c r="A4" s="198">
        <v>501</v>
      </c>
      <c r="B4" s="107" t="s">
        <v>379</v>
      </c>
      <c r="C4" s="152">
        <v>6077</v>
      </c>
    </row>
    <row r="5" ht="26.1" customHeight="1" spans="1:3">
      <c r="A5" s="106">
        <v>50101</v>
      </c>
      <c r="B5" s="151" t="s">
        <v>380</v>
      </c>
      <c r="C5" s="152">
        <v>3101</v>
      </c>
    </row>
    <row r="6" ht="26.1" customHeight="1" spans="1:3">
      <c r="A6" s="106">
        <v>50102</v>
      </c>
      <c r="B6" s="151" t="s">
        <v>381</v>
      </c>
      <c r="C6" s="152">
        <v>1507</v>
      </c>
    </row>
    <row r="7" ht="26.1" customHeight="1" spans="1:3">
      <c r="A7" s="106">
        <v>50103</v>
      </c>
      <c r="B7" s="151" t="s">
        <v>382</v>
      </c>
      <c r="C7" s="152">
        <v>460</v>
      </c>
    </row>
    <row r="8" ht="26.1" customHeight="1" spans="1:3">
      <c r="A8" s="106">
        <v>50199</v>
      </c>
      <c r="B8" s="151" t="s">
        <v>383</v>
      </c>
      <c r="C8" s="152">
        <v>1009</v>
      </c>
    </row>
    <row r="9" ht="26.1" customHeight="1" spans="1:3">
      <c r="A9" s="198">
        <v>502</v>
      </c>
      <c r="B9" s="107" t="s">
        <v>384</v>
      </c>
      <c r="C9" s="152">
        <v>758</v>
      </c>
    </row>
    <row r="10" ht="26.1" customHeight="1" spans="1:3">
      <c r="A10" s="106">
        <v>50201</v>
      </c>
      <c r="B10" s="151" t="s">
        <v>385</v>
      </c>
      <c r="C10" s="152">
        <v>542</v>
      </c>
    </row>
    <row r="11" ht="26.1" customHeight="1" spans="1:3">
      <c r="A11" s="106">
        <v>50202</v>
      </c>
      <c r="B11" s="151" t="s">
        <v>386</v>
      </c>
      <c r="C11" s="152">
        <v>34</v>
      </c>
    </row>
    <row r="12" ht="26.1" customHeight="1" spans="1:3">
      <c r="A12" s="106">
        <v>50203</v>
      </c>
      <c r="B12" s="151" t="s">
        <v>387</v>
      </c>
      <c r="C12" s="152"/>
    </row>
    <row r="13" ht="26.1" customHeight="1" spans="1:3">
      <c r="A13" s="106">
        <v>50204</v>
      </c>
      <c r="B13" s="151" t="s">
        <v>388</v>
      </c>
      <c r="C13" s="152">
        <v>3</v>
      </c>
    </row>
    <row r="14" ht="26.1" customHeight="1" spans="1:3">
      <c r="A14" s="106">
        <v>50205</v>
      </c>
      <c r="B14" s="151" t="s">
        <v>389</v>
      </c>
      <c r="C14" s="152">
        <v>13</v>
      </c>
    </row>
    <row r="15" ht="26.1" customHeight="1" spans="1:3">
      <c r="A15" s="106">
        <v>50206</v>
      </c>
      <c r="B15" s="151" t="s">
        <v>390</v>
      </c>
      <c r="C15" s="152">
        <v>28</v>
      </c>
    </row>
    <row r="16" ht="26.1" customHeight="1" spans="1:3">
      <c r="A16" s="106">
        <v>50207</v>
      </c>
      <c r="B16" s="151" t="s">
        <v>391</v>
      </c>
      <c r="C16" s="152"/>
    </row>
    <row r="17" ht="26.1" customHeight="1" spans="1:3">
      <c r="A17" s="106">
        <v>50208</v>
      </c>
      <c r="B17" s="151" t="s">
        <v>392</v>
      </c>
      <c r="C17" s="152">
        <v>85</v>
      </c>
    </row>
    <row r="18" ht="26.1" customHeight="1" spans="1:3">
      <c r="A18" s="106">
        <v>50209</v>
      </c>
      <c r="B18" s="151" t="s">
        <v>393</v>
      </c>
      <c r="C18" s="152">
        <v>22</v>
      </c>
    </row>
    <row r="19" ht="26.1" customHeight="1" spans="1:3">
      <c r="A19" s="106">
        <v>50299</v>
      </c>
      <c r="B19" s="151" t="s">
        <v>394</v>
      </c>
      <c r="C19" s="152">
        <v>31</v>
      </c>
    </row>
    <row r="20" ht="26.1" customHeight="1" spans="1:3">
      <c r="A20" s="198">
        <v>503</v>
      </c>
      <c r="B20" s="107" t="s">
        <v>395</v>
      </c>
      <c r="C20" s="152">
        <v>6</v>
      </c>
    </row>
    <row r="21" ht="26.1" customHeight="1" spans="1:3">
      <c r="A21" s="106">
        <v>50306</v>
      </c>
      <c r="B21" s="151" t="s">
        <v>396</v>
      </c>
      <c r="C21" s="152">
        <v>6</v>
      </c>
    </row>
    <row r="22" ht="26.1" customHeight="1" spans="1:3">
      <c r="A22" s="198">
        <v>505</v>
      </c>
      <c r="B22" s="107" t="s">
        <v>397</v>
      </c>
      <c r="C22" s="152">
        <v>7854</v>
      </c>
    </row>
    <row r="23" ht="26.1" customHeight="1" spans="1:3">
      <c r="A23" s="106">
        <v>50501</v>
      </c>
      <c r="B23" s="151" t="s">
        <v>398</v>
      </c>
      <c r="C23" s="152">
        <v>7609</v>
      </c>
    </row>
    <row r="24" ht="26.1" customHeight="1" spans="1:3">
      <c r="A24" s="106">
        <v>50502</v>
      </c>
      <c r="B24" s="151" t="s">
        <v>399</v>
      </c>
      <c r="C24" s="152">
        <v>245</v>
      </c>
    </row>
    <row r="25" ht="26.1" customHeight="1" spans="1:3">
      <c r="A25" s="198">
        <v>506</v>
      </c>
      <c r="B25" s="107" t="s">
        <v>400</v>
      </c>
      <c r="C25" s="152">
        <v>1</v>
      </c>
    </row>
    <row r="26" ht="26.1" customHeight="1" spans="1:3">
      <c r="A26" s="106">
        <v>50601</v>
      </c>
      <c r="B26" s="151" t="s">
        <v>401</v>
      </c>
      <c r="C26" s="152">
        <v>1</v>
      </c>
    </row>
    <row r="27" ht="26.1" customHeight="1" spans="1:3">
      <c r="A27" s="106">
        <v>509</v>
      </c>
      <c r="B27" s="107" t="s">
        <v>402</v>
      </c>
      <c r="C27" s="152">
        <v>1374</v>
      </c>
    </row>
    <row r="28" ht="26.1" customHeight="1" spans="1:3">
      <c r="A28" s="106">
        <v>50901</v>
      </c>
      <c r="B28" s="151" t="s">
        <v>403</v>
      </c>
      <c r="C28" s="152">
        <v>13</v>
      </c>
    </row>
    <row r="29" ht="26.1" customHeight="1" spans="1:3">
      <c r="A29" s="106">
        <v>50905</v>
      </c>
      <c r="B29" s="151" t="s">
        <v>404</v>
      </c>
      <c r="C29" s="152">
        <v>1361</v>
      </c>
    </row>
    <row r="30" ht="27" customHeight="1" spans="1:3">
      <c r="A30" s="104" t="s">
        <v>405</v>
      </c>
      <c r="B30" s="110"/>
      <c r="C30" s="199">
        <v>16070</v>
      </c>
    </row>
  </sheetData>
  <mergeCells count="3">
    <mergeCell ref="A1:C1"/>
    <mergeCell ref="A2:C2"/>
    <mergeCell ref="A30:B30"/>
  </mergeCells>
  <printOptions horizontalCentered="1"/>
  <pageMargins left="0.751388888888889" right="0.751388888888889"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9"/>
  <sheetViews>
    <sheetView workbookViewId="0">
      <selection activeCell="B13" sqref="B13"/>
    </sheetView>
  </sheetViews>
  <sheetFormatPr defaultColWidth="9" defaultRowHeight="13.5" outlineLevelCol="1"/>
  <cols>
    <col min="1" max="1" width="45.75" style="7" customWidth="1"/>
    <col min="2" max="2" width="48.125" style="7" customWidth="1"/>
    <col min="3" max="16384" width="9" style="7"/>
  </cols>
  <sheetData>
    <row r="1" s="6" customFormat="1" ht="44.25" customHeight="1" spans="1:2">
      <c r="A1" s="95" t="s">
        <v>406</v>
      </c>
      <c r="B1" s="95"/>
    </row>
    <row r="2" ht="24" customHeight="1" spans="1:2">
      <c r="A2" s="9" t="s">
        <v>69</v>
      </c>
      <c r="B2" s="9"/>
    </row>
    <row r="3" ht="36" customHeight="1" spans="1:2">
      <c r="A3" s="130" t="s">
        <v>407</v>
      </c>
      <c r="B3" s="131" t="s">
        <v>408</v>
      </c>
    </row>
    <row r="4" ht="28.5" customHeight="1" spans="1:2">
      <c r="A4" s="192" t="s">
        <v>409</v>
      </c>
      <c r="B4" s="193"/>
    </row>
    <row r="5" ht="28.5" customHeight="1" spans="1:2">
      <c r="A5" s="194" t="s">
        <v>410</v>
      </c>
      <c r="B5" s="195"/>
    </row>
    <row r="6" ht="28.5" customHeight="1" spans="1:2">
      <c r="A6" s="196" t="s">
        <v>411</v>
      </c>
      <c r="B6" s="197"/>
    </row>
    <row r="7" ht="28.5" customHeight="1" spans="1:2">
      <c r="A7" s="194" t="s">
        <v>412</v>
      </c>
      <c r="B7" s="195"/>
    </row>
    <row r="9" ht="33.75" customHeight="1" spans="1:2">
      <c r="A9" s="94" t="s">
        <v>413</v>
      </c>
      <c r="B9" s="94"/>
    </row>
  </sheetData>
  <mergeCells count="3">
    <mergeCell ref="A1:B1"/>
    <mergeCell ref="A2:B2"/>
    <mergeCell ref="A9:B9"/>
  </mergeCells>
  <printOptions horizontalCentered="1"/>
  <pageMargins left="0.751388888888889" right="0.751388888888889" top="1" bottom="1" header="0.5" footer="0.5"/>
  <pageSetup paperSize="9" scale="93"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封面</vt:lpstr>
      <vt:lpstr>封面1</vt:lpstr>
      <vt:lpstr>目录</vt:lpstr>
      <vt:lpstr>第一部分</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20-1</vt:lpstr>
      <vt:lpstr>21</vt:lpstr>
      <vt:lpstr>22</vt:lpstr>
      <vt:lpstr>第二部分</vt:lpstr>
      <vt:lpstr>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大橙子</cp:lastModifiedBy>
  <dcterms:created xsi:type="dcterms:W3CDTF">2020-09-10T06:29:00Z</dcterms:created>
  <cp:lastPrinted>2021-07-05T01:13:00Z</cp:lastPrinted>
  <dcterms:modified xsi:type="dcterms:W3CDTF">2025-03-05T01:45:17Z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EAFED15A136F4F72A1191076E3914A71_13</vt:lpwstr>
  </property>
</Properties>
</file>