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04" firstSheet="1" activeTab="9"/>
  </bookViews>
  <sheets>
    <sheet name="1.一般平衡" sheetId="1" r:id="rId1"/>
    <sheet name="2.一般收入表" sheetId="2" r:id="rId2"/>
    <sheet name="3.一般支出表" sheetId="3" r:id="rId3"/>
    <sheet name="4.一般明细表" sheetId="4" r:id="rId4"/>
    <sheet name="一般预算经济分类" sheetId="11" r:id="rId5"/>
    <sheet name="3.1基金收支表" sheetId="5" r:id="rId6"/>
    <sheet name="6.政府性基金支出明细" sheetId="6" r:id="rId7"/>
    <sheet name="社会保险基金预算收支表" sheetId="8" r:id="rId8"/>
    <sheet name="转移支付资金" sheetId="9" r:id="rId9"/>
    <sheet name="项目支出安排情况表" sheetId="10" r:id="rId10"/>
  </sheets>
  <definedNames>
    <definedName name="_xlnm.Print_Titles" localSheetId="3">'4.一般明细表'!$A:B,'4.一般明细表'!$1:4</definedName>
    <definedName name="_xlnm.Print_Titles" localSheetId="6">'6.政府性基金支出明细'!$A:B,'6.政府性基金支出明细'!$1:4</definedName>
    <definedName name="_xlnm.Print_Titles" localSheetId="9">项目支出安排情况表!$1:$4</definedName>
    <definedName name="_xlnm.Print_Titles" localSheetId="8">转移支付资金!$1:$4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<sst xmlns="http://schemas.openxmlformats.org/spreadsheetml/2006/main" count="3424" uniqueCount="1759">
  <si>
    <t>表1  2016年全区一般公共预算收支平衡表</t>
  </si>
  <si>
    <t>单位：万元</t>
  </si>
  <si>
    <r>
      <rPr>
        <sz val="11"/>
        <color theme="1"/>
        <rFont val="宋体"/>
        <charset val="134"/>
        <scheme val="minor"/>
      </rPr>
      <t>收入</t>
    </r>
  </si>
  <si>
    <r>
      <rPr>
        <sz val="11"/>
        <color theme="1"/>
        <rFont val="宋体"/>
        <charset val="134"/>
        <scheme val="minor"/>
      </rPr>
      <t>支出</t>
    </r>
  </si>
  <si>
    <t>项目</t>
  </si>
  <si>
    <t>预算数</t>
  </si>
  <si>
    <t>一、一般公共预算收入</t>
  </si>
  <si>
    <t>一、一般公共预算支出</t>
  </si>
  <si>
    <t>二、上级补助收入</t>
  </si>
  <si>
    <t>二、补助下级支出</t>
  </si>
  <si>
    <t>（一）上级返还性收入</t>
  </si>
  <si>
    <t>（一）对下返还性支出</t>
  </si>
  <si>
    <t xml:space="preserve">1、增值税和消费税返还收入 </t>
  </si>
  <si>
    <t xml:space="preserve">1、增值税和消费税返还支出 </t>
  </si>
  <si>
    <t>2、所得税基数返还收入</t>
  </si>
  <si>
    <t>2、所得税基数返还支出</t>
  </si>
  <si>
    <t>3、成品油价格和税费改革税收返还收入</t>
  </si>
  <si>
    <t>3、成品油价格和税费改革税收返还支出</t>
  </si>
  <si>
    <t>4、其他税收返还收入</t>
  </si>
  <si>
    <t>4、其他税收返还支出</t>
  </si>
  <si>
    <t>（二）上级转移支付收入</t>
  </si>
  <si>
    <t>（二）对下转移支付支出</t>
  </si>
  <si>
    <t>1、一般性转移支付收入</t>
  </si>
  <si>
    <t>1、一般性转移支付支出</t>
  </si>
  <si>
    <t>（1）体制补助</t>
  </si>
  <si>
    <t>（1）体制补助支出</t>
  </si>
  <si>
    <t>（2）均衡性转移支付</t>
  </si>
  <si>
    <t>（2）均衡性转移支付支出</t>
  </si>
  <si>
    <t>（3）老少边穷转移支付收入</t>
  </si>
  <si>
    <t>（3）老少边穷转移支付支出</t>
  </si>
  <si>
    <t>（4）县级基本财力保障机制奖补资金收入</t>
  </si>
  <si>
    <t>（4）县级基本财力保障机制奖补资金支出</t>
  </si>
  <si>
    <t>（5）结算补助收入</t>
  </si>
  <si>
    <t>（5）结算补助支出</t>
  </si>
  <si>
    <t>（6）化解债务补助收入</t>
  </si>
  <si>
    <t>（6）出口退税专项上解支出</t>
  </si>
  <si>
    <t>（7）资源枯竭型城市转移支付收入</t>
  </si>
  <si>
    <t>（7）资源枯竭城市转移支付补助支出</t>
  </si>
  <si>
    <t>（8）企业事业单位划转补助收入</t>
  </si>
  <si>
    <t>（8）企业事业单位划转补助支出</t>
  </si>
  <si>
    <t>（9）成品油价格和税费改革转移支付补助收入</t>
  </si>
  <si>
    <t>（9）成品油价格和税费改革专项上解支出</t>
  </si>
  <si>
    <t>（10）义务教育转移支付收入</t>
  </si>
  <si>
    <t>（10）基层公检法司转移支付支出</t>
  </si>
  <si>
    <t>（11）基本养老保险和低保等转移支付收入</t>
  </si>
  <si>
    <t>（11）义务教育等转移支付支出</t>
  </si>
  <si>
    <t>（12）新型农村合作医疗等转移支付收入</t>
  </si>
  <si>
    <t>（12）基本养老保险和低保等转移支付支出</t>
  </si>
  <si>
    <t>（13）农村综合改革转移支付资金</t>
  </si>
  <si>
    <t>（13）新型农村合作医疗等转移支付支出</t>
  </si>
  <si>
    <t>（14）产粮（油）大县奖励资金收入</t>
  </si>
  <si>
    <t xml:space="preserve"> (14)农村综合改革转移支付支出</t>
  </si>
  <si>
    <t>（15）重点生态功能区转移支付收入</t>
  </si>
  <si>
    <t>（15）产粮（油）大县奖励资金支出</t>
  </si>
  <si>
    <t>（16）基层公检法司转移支付收入</t>
  </si>
  <si>
    <t>（16）重点生态功能区转移支付支出</t>
  </si>
  <si>
    <t>（17）固定数额补助收入</t>
  </si>
  <si>
    <t>（17）固定数额补助支出</t>
  </si>
  <si>
    <t>（18）其他一般性转移支付收入</t>
  </si>
  <si>
    <t>（18）其他一般性转移支付支出</t>
  </si>
  <si>
    <t>2、专项转移支付收入</t>
  </si>
  <si>
    <t>2、专项转移支付资金</t>
  </si>
  <si>
    <t>三、下级上解收入</t>
  </si>
  <si>
    <t>三、上解上级支出</t>
  </si>
  <si>
    <t>1、体制上解收入</t>
  </si>
  <si>
    <t>1、体制上解支出</t>
  </si>
  <si>
    <t>2、专项上解收入</t>
  </si>
  <si>
    <t>2、专项上解支出</t>
  </si>
  <si>
    <t>四、调入预算稳定调解基金</t>
  </si>
  <si>
    <t>五、调入资金</t>
  </si>
  <si>
    <t>收入总计</t>
  </si>
  <si>
    <t>支出总计</t>
  </si>
  <si>
    <t>表2  2016年全区一般公共预算收入情况表</t>
  </si>
  <si>
    <t>科 目 名 称</t>
  </si>
  <si>
    <t>金 额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</si>
  <si>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</si>
  <si>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</si>
  <si>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</si>
  <si>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</si>
  <si>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</si>
  <si>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</si>
  <si>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</si>
  <si>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</si>
  <si>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</si>
  <si>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</si>
  <si>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</si>
  <si>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</si>
  <si>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</si>
  <si>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</si>
  <si>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</si>
  <si>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</si>
  <si>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</si>
  <si>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（二）非税收入小计</t>
  </si>
  <si>
    <t xml:space="preserve">  1.专项收入</t>
  </si>
  <si>
    <t xml:space="preserve">    其中：排污费收入</t>
  </si>
  <si>
    <r>
      <rPr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排污权出让金</t>
    </r>
  </si>
  <si>
    <r>
      <rPr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水资源费收入</t>
    </r>
  </si>
  <si>
    <t xml:space="preserve">          教育费附加收入</t>
  </si>
  <si>
    <r>
      <rPr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探矿权、采矿权价款收入</t>
    </r>
  </si>
  <si>
    <t xml:space="preserve">          地方教育附加收入</t>
  </si>
  <si>
    <t xml:space="preserve">          文化事业建设费收入</t>
  </si>
  <si>
    <r>
      <rPr>
        <sz val="11"/>
        <color indexed="8"/>
        <rFont val="宋体"/>
        <charset val="134"/>
      </rPr>
      <t xml:space="preserve">          </t>
    </r>
    <r>
      <rPr>
        <sz val="11"/>
        <color indexed="8"/>
        <rFont val="宋体"/>
        <charset val="134"/>
      </rPr>
      <t>残疾人就业保障金收入</t>
    </r>
  </si>
  <si>
    <t xml:space="preserve">          教育资金收入</t>
  </si>
  <si>
    <t xml:space="preserve">          农田水利建设资金收入</t>
  </si>
  <si>
    <t xml:space="preserve">          育林基金收入</t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</si>
  <si>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森林植被恢复费</t>
    </r>
  </si>
  <si>
    <r>
      <rPr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 xml:space="preserve"> 水利建设专项收入</t>
    </r>
  </si>
  <si>
    <t xml:space="preserve">          其他专项收入</t>
  </si>
  <si>
    <t xml:space="preserve">  2.行政性收费</t>
  </si>
  <si>
    <t xml:space="preserve">  3.罚没收入</t>
  </si>
  <si>
    <t xml:space="preserve">  4.国有资本经营收入</t>
  </si>
  <si>
    <t xml:space="preserve">  5.国有资源有偿使用收入</t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</si>
  <si>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</si>
  <si>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.其他收入</t>
    </r>
  </si>
  <si>
    <t>一般公共预算收入合计</t>
  </si>
  <si>
    <t>表3  2016年全区一般公共预算支出情况表</t>
  </si>
  <si>
    <t>科目编码</t>
  </si>
  <si>
    <t>科目名称</t>
  </si>
  <si>
    <t>合计</t>
  </si>
  <si>
    <t>本级财力安排</t>
  </si>
  <si>
    <t>上级提前下达转移支付</t>
  </si>
  <si>
    <t>小计</t>
  </si>
  <si>
    <t>本级部门支出</t>
  </si>
  <si>
    <t>对下补助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</si>
  <si>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</si>
  <si>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</si>
  <si>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</si>
  <si>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</si>
  <si>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</si>
  <si>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</si>
  <si>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</si>
  <si>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医疗卫生与计划生育支出</t>
  </si>
  <si>
    <t>节能环保支出</t>
  </si>
  <si>
    <t>城乡社区事务</t>
  </si>
  <si>
    <t>农林水</t>
  </si>
  <si>
    <t>交通运输</t>
  </si>
  <si>
    <t>资源勘探信息等</t>
  </si>
  <si>
    <t>商业服务业</t>
  </si>
  <si>
    <t>金融支出</t>
  </si>
  <si>
    <t>援助其他地区支出</t>
  </si>
  <si>
    <t>国土海洋气象</t>
  </si>
  <si>
    <t>住房保障支出</t>
  </si>
  <si>
    <t>粮油物资储备</t>
  </si>
  <si>
    <t>预备费</t>
  </si>
  <si>
    <t>其他支出</t>
  </si>
  <si>
    <t>债务还本支出</t>
  </si>
  <si>
    <t>债务付息支出</t>
  </si>
  <si>
    <t>支 出 合 计</t>
  </si>
  <si>
    <t>表4   2016年全区一般公共预算支出明细情况表</t>
  </si>
  <si>
    <t>科目
编码</t>
  </si>
  <si>
    <t>总计</t>
  </si>
  <si>
    <t>301工资福利支出</t>
  </si>
  <si>
    <t>302商品和服务支出</t>
  </si>
  <si>
    <t>303对个人和家庭的补助</t>
  </si>
  <si>
    <t>304对企事业单位的补贴</t>
  </si>
  <si>
    <t>309基本建设支出</t>
  </si>
  <si>
    <t>310其他
资本性支出</t>
  </si>
  <si>
    <t>310其他资本性支出</t>
  </si>
  <si>
    <t>399其他支出</t>
  </si>
  <si>
    <t>39901预备费</t>
  </si>
  <si>
    <t>39902预留</t>
  </si>
  <si>
    <t>39999其他支出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</si>
  <si>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</si>
  <si>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</si>
  <si>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</si>
  <si>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</si>
  <si>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</si>
  <si>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</si>
  <si>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</si>
  <si>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</si>
  <si>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</si>
  <si>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</si>
  <si>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</si>
  <si>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</si>
  <si>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2010106</t>
  </si>
  <si>
    <t>人大监督</t>
  </si>
  <si>
    <t>2010108</t>
  </si>
  <si>
    <t>代表工作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</si>
  <si>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</si>
  <si>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</si>
  <si>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</si>
  <si>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</si>
  <si>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</si>
  <si>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</si>
  <si>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</si>
  <si>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</si>
  <si>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</si>
  <si>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</si>
  <si>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</si>
  <si>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</si>
  <si>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</si>
  <si>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</si>
  <si>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事业运行</t>
  </si>
  <si>
    <t>20103</t>
  </si>
  <si>
    <t>政府办公厅（室）及相关机构事务</t>
  </si>
  <si>
    <t>2010301</t>
  </si>
  <si>
    <t>2010302</t>
  </si>
  <si>
    <t>2010306</t>
  </si>
  <si>
    <t>政务公开审批</t>
  </si>
  <si>
    <t>2010307</t>
  </si>
  <si>
    <t>法制建设</t>
  </si>
  <si>
    <t>2010308</t>
  </si>
  <si>
    <t>信访事务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</si>
  <si>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</si>
  <si>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</si>
  <si>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</si>
  <si>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</si>
  <si>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</si>
  <si>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</si>
  <si>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</si>
  <si>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</si>
  <si>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</si>
  <si>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</si>
  <si>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</si>
  <si>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</si>
  <si>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</si>
  <si>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</si>
  <si>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</t>
  </si>
  <si>
    <t>统计信息事务</t>
  </si>
  <si>
    <t>2010501</t>
  </si>
  <si>
    <t>2010502</t>
  </si>
  <si>
    <t>2010505</t>
  </si>
  <si>
    <t>专项统计业务</t>
  </si>
  <si>
    <t>2010507</t>
  </si>
  <si>
    <t>专项普查活动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</si>
  <si>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</si>
  <si>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</si>
  <si>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</si>
  <si>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</si>
  <si>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</si>
  <si>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</si>
  <si>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</si>
  <si>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2010604</t>
  </si>
  <si>
    <t>预算改革业务</t>
  </si>
  <si>
    <t>2010605</t>
  </si>
  <si>
    <t>财政国库业务</t>
  </si>
  <si>
    <t>2010607</t>
  </si>
  <si>
    <t>信息化建设</t>
  </si>
  <si>
    <t>2010650</t>
  </si>
  <si>
    <t>2010699</t>
  </si>
  <si>
    <t>其他财政事务支出</t>
  </si>
  <si>
    <t>20107</t>
  </si>
  <si>
    <t>税收事务</t>
  </si>
  <si>
    <t>代扣代收代征税款手续费</t>
  </si>
  <si>
    <t>2010799</t>
  </si>
  <si>
    <t>其他税收事务支出</t>
  </si>
  <si>
    <t>20108</t>
  </si>
  <si>
    <t>审计事务</t>
  </si>
  <si>
    <t>2010801</t>
  </si>
  <si>
    <t>2010802</t>
  </si>
  <si>
    <t>2010804</t>
  </si>
  <si>
    <t>审计业务</t>
  </si>
  <si>
    <t>2010850</t>
  </si>
  <si>
    <t>2010899</t>
  </si>
  <si>
    <t>其他审计事务支出</t>
  </si>
  <si>
    <t>20110</t>
  </si>
  <si>
    <t>人力资源事务</t>
  </si>
  <si>
    <t>2011001</t>
  </si>
  <si>
    <t>2011002</t>
  </si>
  <si>
    <t>2011006</t>
  </si>
  <si>
    <t>军队转业干部安置</t>
  </si>
  <si>
    <t>2011007</t>
  </si>
  <si>
    <t>博士后日常经费</t>
  </si>
  <si>
    <t>2011008</t>
  </si>
  <si>
    <t>引进人才费用</t>
  </si>
  <si>
    <t>2011099</t>
  </si>
  <si>
    <t>其他人事事务支出</t>
  </si>
  <si>
    <t>20111</t>
  </si>
  <si>
    <t>纪检监察事务</t>
  </si>
  <si>
    <t>2011101</t>
  </si>
  <si>
    <t>2011102</t>
  </si>
  <si>
    <t>2011104</t>
  </si>
  <si>
    <t>大案要案查处</t>
  </si>
  <si>
    <t>2011199</t>
  </si>
  <si>
    <t>其他纪检监察事务支出</t>
  </si>
  <si>
    <t>20113</t>
  </si>
  <si>
    <t>商贸事务</t>
  </si>
  <si>
    <t>2011301</t>
  </si>
  <si>
    <t>2011302</t>
  </si>
  <si>
    <t>2011304</t>
  </si>
  <si>
    <t>对外贸易管理</t>
  </si>
  <si>
    <t>2011306</t>
  </si>
  <si>
    <t>外资管理</t>
  </si>
  <si>
    <t>招商引资</t>
  </si>
  <si>
    <t>2011350</t>
  </si>
  <si>
    <t>2011399</t>
  </si>
  <si>
    <t>其他商贸事务支出</t>
  </si>
  <si>
    <t>20115</t>
  </si>
  <si>
    <t>工商行政管理事务</t>
  </si>
  <si>
    <t>2011501</t>
  </si>
  <si>
    <t>2011502</t>
  </si>
  <si>
    <t>2011504</t>
  </si>
  <si>
    <t>工商行政管理专项</t>
  </si>
  <si>
    <t>2011505</t>
  </si>
  <si>
    <t>执法办案专项</t>
  </si>
  <si>
    <t>2011506</t>
  </si>
  <si>
    <t>消费者权益保护</t>
  </si>
  <si>
    <t>2011507</t>
  </si>
  <si>
    <t>2011550</t>
  </si>
  <si>
    <t>2011599</t>
  </si>
  <si>
    <t>其他工商行政管理事务支出</t>
  </si>
  <si>
    <t>20117</t>
  </si>
  <si>
    <t>质量技术监督与检验检疫事务</t>
  </si>
  <si>
    <t>2011701</t>
  </si>
  <si>
    <t>2011702</t>
  </si>
  <si>
    <t>2011706</t>
  </si>
  <si>
    <t>质量技术监督行政执法及业务管理</t>
  </si>
  <si>
    <t>2011707</t>
  </si>
  <si>
    <t>质量技术监督技术支持</t>
  </si>
  <si>
    <t>2011709</t>
  </si>
  <si>
    <t>标准化管理</t>
  </si>
  <si>
    <t>2011750</t>
  </si>
  <si>
    <t>20123</t>
  </si>
  <si>
    <t>民族事务</t>
  </si>
  <si>
    <t>2012301</t>
  </si>
  <si>
    <t>2012304</t>
  </si>
  <si>
    <t>民族工作专项</t>
  </si>
  <si>
    <t>宗教事务</t>
  </si>
  <si>
    <t>宗教工作专项</t>
  </si>
  <si>
    <t>20125</t>
  </si>
  <si>
    <t>港澳台侨事务</t>
  </si>
  <si>
    <t>2012501</t>
  </si>
  <si>
    <t>2012502</t>
  </si>
  <si>
    <t>2012505</t>
  </si>
  <si>
    <t>台湾事务</t>
  </si>
  <si>
    <t>2012599</t>
  </si>
  <si>
    <t>其他港澳台侨事务支出</t>
  </si>
  <si>
    <t>20126</t>
  </si>
  <si>
    <t>档案事务</t>
  </si>
  <si>
    <t>2012601</t>
  </si>
  <si>
    <t>2012604</t>
  </si>
  <si>
    <t>档案馆</t>
  </si>
  <si>
    <t>其他档案事务支出</t>
  </si>
  <si>
    <t>20128</t>
  </si>
  <si>
    <t>民主党派及工商联事务</t>
  </si>
  <si>
    <t>2012801</t>
  </si>
  <si>
    <t>2012802</t>
  </si>
  <si>
    <t>2012899</t>
  </si>
  <si>
    <t>其他民主党派及工商联事务支出</t>
  </si>
  <si>
    <t>20129</t>
  </si>
  <si>
    <t>群众团体事务</t>
  </si>
  <si>
    <t>2012901</t>
  </si>
  <si>
    <t>2012902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</si>
  <si>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</si>
  <si>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</si>
  <si>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</si>
  <si>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</si>
  <si>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</si>
  <si>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</si>
  <si>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</si>
  <si>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</si>
  <si>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</si>
  <si>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</si>
  <si>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</si>
  <si>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</si>
  <si>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</si>
  <si>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</si>
  <si>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</si>
  <si>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</si>
  <si>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2013250</t>
  </si>
  <si>
    <t>2013299</t>
  </si>
  <si>
    <t>其他组织事务支出</t>
  </si>
  <si>
    <t>20133</t>
  </si>
  <si>
    <t>宣传事务</t>
  </si>
  <si>
    <t>2013301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</si>
  <si>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</si>
  <si>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</si>
  <si>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</si>
  <si>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</si>
  <si>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</si>
  <si>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</si>
  <si>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</si>
  <si>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20136</t>
  </si>
  <si>
    <t>其他共产党事务支出</t>
  </si>
  <si>
    <t>2013601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</si>
  <si>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</si>
  <si>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</si>
  <si>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</si>
  <si>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</si>
  <si>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</si>
  <si>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</si>
  <si>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</si>
  <si>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</si>
  <si>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</si>
  <si>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2030601</t>
  </si>
  <si>
    <t>兵役征集</t>
  </si>
  <si>
    <t>2030603</t>
  </si>
  <si>
    <t>人民防空</t>
  </si>
  <si>
    <t>2030605</t>
  </si>
  <si>
    <t>国防教育</t>
  </si>
  <si>
    <t>2030606</t>
  </si>
  <si>
    <t>预备役部队</t>
  </si>
  <si>
    <t>2030607</t>
  </si>
  <si>
    <t>民兵</t>
  </si>
  <si>
    <t>2030699</t>
  </si>
  <si>
    <t>其他国防动员支出</t>
  </si>
  <si>
    <t>204</t>
  </si>
  <si>
    <t>公共安全支出</t>
  </si>
  <si>
    <t>20401</t>
  </si>
  <si>
    <t>武装警察</t>
  </si>
  <si>
    <t>2040101</t>
  </si>
  <si>
    <t>内卫</t>
  </si>
  <si>
    <t>2040102</t>
  </si>
  <si>
    <t>边防</t>
  </si>
  <si>
    <t>2040104</t>
  </si>
  <si>
    <t>警卫</t>
  </si>
  <si>
    <t>2040106</t>
  </si>
  <si>
    <t>森林</t>
  </si>
  <si>
    <t>2040107</t>
  </si>
  <si>
    <t>水电</t>
  </si>
  <si>
    <t>20402</t>
  </si>
  <si>
    <t>公安</t>
  </si>
  <si>
    <t>2040201</t>
  </si>
  <si>
    <t>2040202</t>
  </si>
  <si>
    <t>2040204</t>
  </si>
  <si>
    <t>治安管理</t>
  </si>
  <si>
    <t>2040205</t>
  </si>
  <si>
    <t>国内安全保卫</t>
  </si>
  <si>
    <t>2040206</t>
  </si>
  <si>
    <t>刑事侦查</t>
  </si>
  <si>
    <t>2040209</t>
  </si>
  <si>
    <t>行动技术管理</t>
  </si>
  <si>
    <t>2040211</t>
  </si>
  <si>
    <t>禁毒管理</t>
  </si>
  <si>
    <t>2040212</t>
  </si>
  <si>
    <t>道路交通管理</t>
  </si>
  <si>
    <t>2040216</t>
  </si>
  <si>
    <t>网络运行及维护</t>
  </si>
  <si>
    <t>2040217</t>
  </si>
  <si>
    <t>拘押收教场所管理</t>
  </si>
  <si>
    <t>2040219</t>
  </si>
  <si>
    <t>2040299</t>
  </si>
  <si>
    <t>其他公安支出</t>
  </si>
  <si>
    <t>20403</t>
  </si>
  <si>
    <t>国家安全</t>
  </si>
  <si>
    <t>2040304</t>
  </si>
  <si>
    <t>安全业务</t>
  </si>
  <si>
    <t>20404</t>
  </si>
  <si>
    <t>检察</t>
  </si>
  <si>
    <t>2040401</t>
  </si>
  <si>
    <t>2040402</t>
  </si>
  <si>
    <t>2040404</t>
  </si>
  <si>
    <t>查办和预防职务犯罪</t>
  </si>
  <si>
    <t>2040408</t>
  </si>
  <si>
    <t>控告申诉</t>
  </si>
  <si>
    <t>2040409</t>
  </si>
  <si>
    <t>“两房”建设</t>
  </si>
  <si>
    <t>2040499</t>
  </si>
  <si>
    <t>其他检察支出</t>
  </si>
  <si>
    <t>20405</t>
  </si>
  <si>
    <t>法院</t>
  </si>
  <si>
    <t>2040501</t>
  </si>
  <si>
    <t>2040502</t>
  </si>
  <si>
    <t>2040550</t>
  </si>
  <si>
    <t>2040599</t>
  </si>
  <si>
    <t>其他法院支出</t>
  </si>
  <si>
    <t>20406</t>
  </si>
  <si>
    <t>司法</t>
  </si>
  <si>
    <t>2040601</t>
  </si>
  <si>
    <t>2040604</t>
  </si>
  <si>
    <t>基层司法业务</t>
  </si>
  <si>
    <t>2040605</t>
  </si>
  <si>
    <t>普法宣传</t>
  </si>
  <si>
    <t>2040607</t>
  </si>
  <si>
    <t>法律援助</t>
  </si>
  <si>
    <t>2040608</t>
  </si>
  <si>
    <t>司法统一考试</t>
  </si>
  <si>
    <t>2040699</t>
  </si>
  <si>
    <t>其他司法支出</t>
  </si>
  <si>
    <t>20408</t>
  </si>
  <si>
    <t>强制隔离戒毒</t>
  </si>
  <si>
    <t>2040801</t>
  </si>
  <si>
    <t>2040804</t>
  </si>
  <si>
    <t>强制隔离戒毒人员生活</t>
  </si>
  <si>
    <t>2040805</t>
  </si>
  <si>
    <t>强制隔离戒毒人员教育</t>
  </si>
  <si>
    <t>2040899</t>
  </si>
  <si>
    <t>其他强制隔离戒毒支出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</si>
  <si>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</si>
  <si>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</si>
  <si>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</si>
  <si>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</si>
  <si>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</si>
  <si>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</si>
  <si>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</si>
  <si>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</si>
  <si>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</si>
  <si>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</si>
  <si>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</si>
  <si>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</si>
  <si>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</si>
  <si>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</si>
  <si>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</si>
  <si>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</si>
  <si>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</si>
  <si>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</si>
  <si>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</si>
  <si>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</si>
  <si>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</si>
  <si>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</si>
  <si>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</si>
  <si>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</si>
  <si>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</si>
  <si>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</si>
  <si>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2050302</t>
  </si>
  <si>
    <t>中专教育</t>
  </si>
  <si>
    <t>2050303</t>
  </si>
  <si>
    <t>技校教育</t>
  </si>
  <si>
    <t>2050304</t>
  </si>
  <si>
    <t>职业高中教育</t>
  </si>
  <si>
    <t>2050305</t>
  </si>
  <si>
    <t>高等职业教育</t>
  </si>
  <si>
    <t>2050399</t>
  </si>
  <si>
    <t>其他职业教育支出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</si>
  <si>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</si>
  <si>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</si>
  <si>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</si>
  <si>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</si>
  <si>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</si>
  <si>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</si>
  <si>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</si>
  <si>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</si>
  <si>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</si>
  <si>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</si>
  <si>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2050802</t>
  </si>
  <si>
    <t>干部教育</t>
  </si>
  <si>
    <t>2050803</t>
  </si>
  <si>
    <t>培训支出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</si>
  <si>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</si>
  <si>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</si>
  <si>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</si>
  <si>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</si>
  <si>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</si>
  <si>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</si>
  <si>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</si>
  <si>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</si>
  <si>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</si>
  <si>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</si>
  <si>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</si>
  <si>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</si>
  <si>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</si>
  <si>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</si>
  <si>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</si>
  <si>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2060102</t>
  </si>
  <si>
    <t>2060199</t>
  </si>
  <si>
    <t>其他科学技术管理事务支出</t>
  </si>
  <si>
    <t>基础研究</t>
  </si>
  <si>
    <t>其他基础研究支出</t>
  </si>
  <si>
    <t>20603</t>
  </si>
  <si>
    <t>应用研究</t>
  </si>
  <si>
    <t>2060301</t>
  </si>
  <si>
    <t>机构运行</t>
  </si>
  <si>
    <t>20604</t>
  </si>
  <si>
    <t>技术研究与开发</t>
  </si>
  <si>
    <t>2060402</t>
  </si>
  <si>
    <t>应用技术研究与开发</t>
  </si>
  <si>
    <t>科技成果转化与扩散</t>
  </si>
  <si>
    <t>2060499</t>
  </si>
  <si>
    <t>其他技术研究与开发支出</t>
  </si>
  <si>
    <t>20605</t>
  </si>
  <si>
    <t>科技条件与服务</t>
  </si>
  <si>
    <t>2060501</t>
  </si>
  <si>
    <t>20606</t>
  </si>
  <si>
    <t>社会科学</t>
  </si>
  <si>
    <t>2060601</t>
  </si>
  <si>
    <t>社会科学研究机构</t>
  </si>
  <si>
    <t>2060699</t>
  </si>
  <si>
    <t>其他社会科学支出</t>
  </si>
  <si>
    <t>20607</t>
  </si>
  <si>
    <t>科学技术普及</t>
  </si>
  <si>
    <t>2060701</t>
  </si>
  <si>
    <t>2060702</t>
  </si>
  <si>
    <t>科普活动</t>
  </si>
  <si>
    <t>2060705</t>
  </si>
  <si>
    <t>科技馆站</t>
  </si>
  <si>
    <t>20699</t>
  </si>
  <si>
    <t>其他科学技术支出</t>
  </si>
  <si>
    <t>2069901</t>
  </si>
  <si>
    <t>科技奖励</t>
  </si>
  <si>
    <t>2069903</t>
  </si>
  <si>
    <t>转制科研机构</t>
  </si>
  <si>
    <t>2069999</t>
  </si>
  <si>
    <t>207</t>
  </si>
  <si>
    <t>文化体育与传媒支出</t>
  </si>
  <si>
    <t>20701</t>
  </si>
  <si>
    <t>文化</t>
  </si>
  <si>
    <t>2070101</t>
  </si>
  <si>
    <t>2070102</t>
  </si>
  <si>
    <t>2070104</t>
  </si>
  <si>
    <t>图书馆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</si>
  <si>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</si>
  <si>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</si>
  <si>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</si>
  <si>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</si>
  <si>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</si>
  <si>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</si>
  <si>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</si>
  <si>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</si>
  <si>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2070112</t>
  </si>
  <si>
    <t>文化市场管理</t>
  </si>
  <si>
    <t>2070199</t>
  </si>
  <si>
    <t>其他文化支出</t>
  </si>
  <si>
    <t>20702</t>
  </si>
  <si>
    <t>文物</t>
  </si>
  <si>
    <t>2070201</t>
  </si>
  <si>
    <t>2070202</t>
  </si>
  <si>
    <t>2070205</t>
  </si>
  <si>
    <t>博物馆</t>
  </si>
  <si>
    <t>2070299</t>
  </si>
  <si>
    <t>其他文物支出</t>
  </si>
  <si>
    <t>20703</t>
  </si>
  <si>
    <t>体育</t>
  </si>
  <si>
    <t>2070301</t>
  </si>
  <si>
    <t>2070307</t>
  </si>
  <si>
    <t>体育场馆</t>
  </si>
  <si>
    <t>2070308</t>
  </si>
  <si>
    <t>群众体育</t>
  </si>
  <si>
    <t>2070399</t>
  </si>
  <si>
    <t>其他体育支出</t>
  </si>
  <si>
    <t>20704</t>
  </si>
  <si>
    <t>广播影视</t>
  </si>
  <si>
    <t>2070406</t>
  </si>
  <si>
    <t>电影</t>
  </si>
  <si>
    <t>20799</t>
  </si>
  <si>
    <t>其他文化体育与传媒支出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</si>
  <si>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</si>
  <si>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</si>
  <si>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</si>
  <si>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</si>
  <si>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</si>
  <si>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</si>
  <si>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</si>
  <si>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</si>
  <si>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</si>
  <si>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</si>
  <si>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</si>
  <si>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</si>
  <si>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</si>
  <si>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</si>
  <si>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</si>
  <si>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</si>
  <si>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</si>
  <si>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</si>
  <si>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</si>
  <si>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</si>
  <si>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</si>
  <si>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</si>
  <si>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</si>
  <si>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20802</t>
  </si>
  <si>
    <t>民政管理事务</t>
  </si>
  <si>
    <t>2080201</t>
  </si>
  <si>
    <t>2080204</t>
  </si>
  <si>
    <t>拥军优属</t>
  </si>
  <si>
    <t>2080205</t>
  </si>
  <si>
    <t>老龄事务</t>
  </si>
  <si>
    <t>2080206</t>
  </si>
  <si>
    <t>民间组织管理</t>
  </si>
  <si>
    <t>2080207</t>
  </si>
  <si>
    <t>行政区划和地名管理</t>
  </si>
  <si>
    <t>2080209</t>
  </si>
  <si>
    <t>部队供应</t>
  </si>
  <si>
    <t>2080299</t>
  </si>
  <si>
    <t>其他民政管理事务支出</t>
  </si>
  <si>
    <t>20803</t>
  </si>
  <si>
    <t>财政对社会保险基金的补助</t>
  </si>
  <si>
    <t>2080301</t>
  </si>
  <si>
    <t>财政对基本养老保险基金的补助</t>
  </si>
  <si>
    <t>2080308</t>
  </si>
  <si>
    <t>财政对城乡居民基本养老保险基金的补助</t>
  </si>
  <si>
    <t>20805</t>
  </si>
  <si>
    <t>行政事业单位离退休</t>
  </si>
  <si>
    <t>归口管理的行政单位离退休</t>
  </si>
  <si>
    <t>事业单位离退休</t>
  </si>
  <si>
    <t>2080504</t>
  </si>
  <si>
    <t>未归口管理的行政单位离退休</t>
  </si>
  <si>
    <t>其他行政事业离退休支出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</si>
  <si>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</si>
  <si>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</si>
  <si>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</si>
  <si>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</si>
  <si>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</si>
  <si>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</si>
  <si>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</si>
  <si>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</si>
  <si>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</si>
  <si>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</si>
  <si>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</si>
  <si>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</si>
  <si>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</si>
  <si>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</si>
  <si>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</si>
  <si>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</si>
  <si>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</si>
  <si>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</si>
  <si>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</si>
  <si>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</si>
  <si>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</si>
  <si>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</si>
  <si>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</si>
  <si>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</si>
  <si>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</si>
  <si>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</si>
  <si>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</si>
  <si>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</si>
  <si>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</si>
  <si>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</si>
  <si>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</si>
  <si>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</si>
  <si>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</si>
  <si>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</si>
  <si>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</si>
  <si>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2081003</t>
  </si>
  <si>
    <t>假肢矫形</t>
  </si>
  <si>
    <t>2081004</t>
  </si>
  <si>
    <t>殡葬</t>
  </si>
  <si>
    <t>2081005</t>
  </si>
  <si>
    <t>社会福利事业单位</t>
  </si>
  <si>
    <t>20811</t>
  </si>
  <si>
    <t>残疾人事业</t>
  </si>
  <si>
    <t>2081101</t>
  </si>
  <si>
    <t>2081102</t>
  </si>
  <si>
    <t>2081103</t>
  </si>
  <si>
    <t>2081104</t>
  </si>
  <si>
    <t>残疾人康复</t>
  </si>
  <si>
    <t>残疾人就业和扶贫</t>
  </si>
  <si>
    <t>2081106</t>
  </si>
  <si>
    <t>残疾人体育</t>
  </si>
  <si>
    <t>2081199</t>
  </si>
  <si>
    <t>其他残疾人事业支出</t>
  </si>
  <si>
    <t>20815</t>
  </si>
  <si>
    <t>自然灾害生活救助</t>
  </si>
  <si>
    <t>地方自然灾害生活补助</t>
  </si>
  <si>
    <t>2081599</t>
  </si>
  <si>
    <t>其他自然灾害生活救助支出</t>
  </si>
  <si>
    <t>20816</t>
  </si>
  <si>
    <t>红十字事业</t>
  </si>
  <si>
    <t>2081601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</si>
  <si>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</si>
  <si>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</si>
  <si>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</si>
  <si>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</si>
  <si>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</si>
  <si>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</si>
  <si>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</si>
  <si>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</si>
  <si>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</si>
  <si>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</si>
  <si>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2082002</t>
  </si>
  <si>
    <t>流浪乞讨人员救助支出</t>
  </si>
  <si>
    <t>20821</t>
  </si>
  <si>
    <t>特困人员供养</t>
  </si>
  <si>
    <t>2082101</t>
  </si>
  <si>
    <t>城市特困人员供养支出</t>
  </si>
  <si>
    <t>2082102</t>
  </si>
  <si>
    <t>农村五保供养支出</t>
  </si>
  <si>
    <t>其他生活救助</t>
  </si>
  <si>
    <t>其他农村生活救助</t>
  </si>
  <si>
    <t>20899</t>
  </si>
  <si>
    <t>其他社会保障和就业支出</t>
  </si>
  <si>
    <t>2089901</t>
  </si>
  <si>
    <t>210</t>
  </si>
  <si>
    <t>21001</t>
  </si>
  <si>
    <t>医疗卫生与计划生育管理事务</t>
  </si>
  <si>
    <t>2100101</t>
  </si>
  <si>
    <t>2100102</t>
  </si>
  <si>
    <t>2100199</t>
  </si>
  <si>
    <t>其他医疗卫生管理事务支出</t>
  </si>
  <si>
    <t>其他医疗卫生与计划生育管理事务支出</t>
  </si>
  <si>
    <t>21002</t>
  </si>
  <si>
    <t>公立医院</t>
  </si>
  <si>
    <t>2100201</t>
  </si>
  <si>
    <t>综合医院</t>
  </si>
  <si>
    <t>2100202</t>
  </si>
  <si>
    <t>中医（民族）医院</t>
  </si>
  <si>
    <t>2100203</t>
  </si>
  <si>
    <t>传染病医院</t>
  </si>
  <si>
    <t>2100205</t>
  </si>
  <si>
    <t>精神病医院</t>
  </si>
  <si>
    <t>2100206</t>
  </si>
  <si>
    <t>妇产医院</t>
  </si>
  <si>
    <t>2100208</t>
  </si>
  <si>
    <t>其他专科医院</t>
  </si>
  <si>
    <t>2100209</t>
  </si>
  <si>
    <t>福利医院</t>
  </si>
  <si>
    <t>2100210</t>
  </si>
  <si>
    <t>行业医院</t>
  </si>
  <si>
    <t>21003</t>
  </si>
  <si>
    <t>基层医疗卫生机构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</si>
  <si>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</si>
  <si>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</si>
  <si>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</si>
  <si>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</si>
  <si>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</si>
  <si>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</si>
  <si>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</si>
  <si>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</si>
  <si>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</si>
  <si>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2100405</t>
  </si>
  <si>
    <t>应急救治机构</t>
  </si>
  <si>
    <t>2100406</t>
  </si>
  <si>
    <t>采供血机构</t>
  </si>
  <si>
    <t>2100408</t>
  </si>
  <si>
    <t>基本公共卫生服务</t>
  </si>
  <si>
    <t>突发公共卫生事件应急处理</t>
  </si>
  <si>
    <t>2100499</t>
  </si>
  <si>
    <t>其他公共卫生支出</t>
  </si>
  <si>
    <t>21005</t>
  </si>
  <si>
    <t>医疗保障</t>
  </si>
  <si>
    <t>2100501</t>
  </si>
  <si>
    <t>行政单位医疗</t>
  </si>
  <si>
    <t>2100502</t>
  </si>
  <si>
    <t>事业单位医疗</t>
  </si>
  <si>
    <t>优抚对象医疗补助</t>
  </si>
  <si>
    <t>2100506</t>
  </si>
  <si>
    <t>新型农村合作医疗</t>
  </si>
  <si>
    <t>2100508</t>
  </si>
  <si>
    <t>城镇居民基本医疗保险</t>
  </si>
  <si>
    <t>城乡医疗救助</t>
  </si>
  <si>
    <t>2100599</t>
  </si>
  <si>
    <t>其他医疗保障支出</t>
  </si>
  <si>
    <t>21007</t>
  </si>
  <si>
    <t>计划生育事务</t>
  </si>
  <si>
    <t>计划生育机构</t>
  </si>
  <si>
    <t>计划生育服务</t>
  </si>
  <si>
    <t>2100799</t>
  </si>
  <si>
    <t>其他计划生育事务支出</t>
  </si>
  <si>
    <t>21010</t>
  </si>
  <si>
    <t>食品和药品监督管理事务</t>
  </si>
  <si>
    <t>2101001</t>
  </si>
  <si>
    <t>2101012</t>
  </si>
  <si>
    <t>药品事务</t>
  </si>
  <si>
    <t>2101014</t>
  </si>
  <si>
    <t>化妆品事务</t>
  </si>
  <si>
    <t>2101016</t>
  </si>
  <si>
    <t>食品安全事务</t>
  </si>
  <si>
    <t>2101050</t>
  </si>
  <si>
    <t>2101099</t>
  </si>
  <si>
    <t>其他食品和药品监督管理事务支出</t>
  </si>
  <si>
    <t>21099</t>
  </si>
  <si>
    <t>其他医疗卫生与计划生育支出</t>
  </si>
  <si>
    <t>2109901</t>
  </si>
  <si>
    <t>211</t>
  </si>
  <si>
    <t>21101</t>
  </si>
  <si>
    <t>环境保护管理事务</t>
  </si>
  <si>
    <t>2110101</t>
  </si>
  <si>
    <t>2110102</t>
  </si>
  <si>
    <t>2110104</t>
  </si>
  <si>
    <t>环境保护宣传</t>
  </si>
  <si>
    <t>21102</t>
  </si>
  <si>
    <t>环境监测与监察</t>
  </si>
  <si>
    <t>2110204</t>
  </si>
  <si>
    <t>核与辐射安全监督</t>
  </si>
  <si>
    <t>2110299</t>
  </si>
  <si>
    <t>其他环境监测与监察支出</t>
  </si>
  <si>
    <t>污染防治</t>
  </si>
  <si>
    <t>污染费安排的支出</t>
  </si>
  <si>
    <t>21110</t>
  </si>
  <si>
    <t>能源节约利用</t>
  </si>
  <si>
    <t>2111001</t>
  </si>
  <si>
    <t>21111</t>
  </si>
  <si>
    <t>污染减排</t>
  </si>
  <si>
    <t>2111102</t>
  </si>
  <si>
    <t>环境执法监察</t>
  </si>
  <si>
    <t>可再生能源</t>
  </si>
  <si>
    <t>21199</t>
  </si>
  <si>
    <t>其他节能环保支出</t>
  </si>
  <si>
    <t>2119901</t>
  </si>
  <si>
    <t>212</t>
  </si>
  <si>
    <t>城乡社区支出</t>
  </si>
  <si>
    <t>21201</t>
  </si>
  <si>
    <t>城乡社区管理事务</t>
  </si>
  <si>
    <t>2120101</t>
  </si>
  <si>
    <t>2120102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</si>
  <si>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</si>
  <si>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</si>
  <si>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</si>
  <si>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</si>
  <si>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</si>
  <si>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</si>
  <si>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</si>
  <si>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</si>
  <si>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</si>
  <si>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</si>
  <si>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</si>
  <si>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</si>
  <si>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</si>
  <si>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</si>
  <si>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</si>
  <si>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</si>
  <si>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</si>
  <si>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</si>
  <si>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</si>
  <si>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</si>
  <si>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</si>
  <si>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</si>
  <si>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</si>
  <si>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</si>
  <si>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</si>
  <si>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</si>
  <si>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</t>
  </si>
  <si>
    <t>农林水支出</t>
  </si>
  <si>
    <t>21301</t>
  </si>
  <si>
    <t>农业</t>
  </si>
  <si>
    <t>2130101</t>
  </si>
  <si>
    <t>2130102</t>
  </si>
  <si>
    <t>2130104</t>
  </si>
  <si>
    <t>2130106</t>
  </si>
  <si>
    <t>技术推广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</si>
  <si>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</si>
  <si>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</si>
  <si>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</si>
  <si>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</si>
  <si>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</si>
  <si>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</si>
  <si>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</si>
  <si>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2130112</t>
  </si>
  <si>
    <t>农业行业业务管理</t>
  </si>
  <si>
    <t>农业生产资料与技术补贴</t>
  </si>
  <si>
    <t>2130123</t>
  </si>
  <si>
    <t>农业生产保险补贴</t>
  </si>
  <si>
    <t>2130124</t>
  </si>
  <si>
    <t>农业组织化与产业化经营</t>
  </si>
  <si>
    <t>2130126</t>
  </si>
  <si>
    <t>农村公益事业</t>
  </si>
  <si>
    <t>2130135</t>
  </si>
  <si>
    <t>农业资源保护与利用</t>
  </si>
  <si>
    <t>对高校毕业生到基层任职补助</t>
  </si>
  <si>
    <t>2130199</t>
  </si>
  <si>
    <t>其他农业支出</t>
  </si>
  <si>
    <t>21302</t>
  </si>
  <si>
    <t>林业</t>
  </si>
  <si>
    <t>2130201</t>
  </si>
  <si>
    <t>2130204</t>
  </si>
  <si>
    <t>林业事业机构</t>
  </si>
  <si>
    <t>2130206</t>
  </si>
  <si>
    <t>林业技术推广</t>
  </si>
  <si>
    <t>2130216</t>
  </si>
  <si>
    <t>林业检疫检测</t>
  </si>
  <si>
    <t>2130219</t>
  </si>
  <si>
    <t>林业工程与项目管理</t>
  </si>
  <si>
    <t>2130234</t>
  </si>
  <si>
    <t>林业防灾减灾</t>
  </si>
  <si>
    <t>21303</t>
  </si>
  <si>
    <t>水利</t>
  </si>
  <si>
    <t>2130301</t>
  </si>
  <si>
    <t>2130302</t>
  </si>
  <si>
    <t>2130305</t>
  </si>
  <si>
    <t>水利工程建设</t>
  </si>
  <si>
    <t>2130306</t>
  </si>
  <si>
    <t>水利工程运行与维护</t>
  </si>
  <si>
    <t>2130308</t>
  </si>
  <si>
    <t>水利前期工作</t>
  </si>
  <si>
    <t>2130310</t>
  </si>
  <si>
    <t>水土保持</t>
  </si>
  <si>
    <t>2130311</t>
  </si>
  <si>
    <t>水资源节约管理与保护</t>
  </si>
  <si>
    <t>2130314</t>
  </si>
  <si>
    <t>防汛</t>
  </si>
  <si>
    <t>2130315</t>
  </si>
  <si>
    <t>抗旱</t>
  </si>
  <si>
    <t>大中型水库移民后期扶持专项支出</t>
  </si>
  <si>
    <t>2130331</t>
  </si>
  <si>
    <t>水资源费安排的支出</t>
  </si>
  <si>
    <t>2130335</t>
  </si>
  <si>
    <t>农村人畜饮水</t>
  </si>
  <si>
    <t>2130399</t>
  </si>
  <si>
    <t>其他水利支出</t>
  </si>
  <si>
    <t>21305</t>
  </si>
  <si>
    <t>扶贫</t>
  </si>
  <si>
    <t>2130599</t>
  </si>
  <si>
    <t>其他扶贫支出</t>
  </si>
  <si>
    <t>21306</t>
  </si>
  <si>
    <t>农业综合开发</t>
  </si>
  <si>
    <t>2130601</t>
  </si>
  <si>
    <t>2130602</t>
  </si>
  <si>
    <t>土地治理</t>
  </si>
  <si>
    <t>2130603</t>
  </si>
  <si>
    <t>产业化经营</t>
  </si>
  <si>
    <t>2130699</t>
  </si>
  <si>
    <t>其他农业综合开发支出</t>
  </si>
  <si>
    <t>21307</t>
  </si>
  <si>
    <t>农村综合改革</t>
  </si>
  <si>
    <t>2130701</t>
  </si>
  <si>
    <t>对村级一事一议的补助</t>
  </si>
  <si>
    <t>对村民委员会和村党支部的补助</t>
  </si>
  <si>
    <t>2130707</t>
  </si>
  <si>
    <t>农村综合改革示范试点补助</t>
  </si>
  <si>
    <t>其他农村综合改革</t>
  </si>
  <si>
    <t>普惠金融发展支出</t>
  </si>
  <si>
    <t>小额担保贷款贴息</t>
  </si>
  <si>
    <t>21362</t>
  </si>
  <si>
    <t>森林植被恢复费安排的支出</t>
  </si>
  <si>
    <t>2136203</t>
  </si>
  <si>
    <t>森林培育</t>
  </si>
  <si>
    <t>21364</t>
  </si>
  <si>
    <t>地方水利建设基金支出</t>
  </si>
  <si>
    <t>2136499</t>
  </si>
  <si>
    <t>其他地方水利建设基金支出</t>
  </si>
  <si>
    <t>21370</t>
  </si>
  <si>
    <t>水土保持补偿费安排的支出</t>
  </si>
  <si>
    <t>2137002</t>
  </si>
  <si>
    <t>预防保护和监督管理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</si>
  <si>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</si>
  <si>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</si>
  <si>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</si>
  <si>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</si>
  <si>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</si>
  <si>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</si>
  <si>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</si>
  <si>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2140101</t>
  </si>
  <si>
    <t>2140102</t>
  </si>
  <si>
    <t>2140106</t>
  </si>
  <si>
    <t>公路养护</t>
  </si>
  <si>
    <t>2140112</t>
  </si>
  <si>
    <t>公路运输管理</t>
  </si>
  <si>
    <t>21462</t>
  </si>
  <si>
    <t>车辆通行费安排的支出</t>
  </si>
  <si>
    <t>2146202</t>
  </si>
  <si>
    <t>政府还贷公路养护</t>
  </si>
  <si>
    <t>215</t>
  </si>
  <si>
    <t>资源勘探信息等支出</t>
  </si>
  <si>
    <t>21506</t>
  </si>
  <si>
    <t>安全生产监管</t>
  </si>
  <si>
    <t>2150601</t>
  </si>
  <si>
    <t>2150602</t>
  </si>
  <si>
    <t>2150605</t>
  </si>
  <si>
    <t>安全监管监察专项</t>
  </si>
  <si>
    <t>2150606</t>
  </si>
  <si>
    <t>应急救援支出</t>
  </si>
  <si>
    <t>2150607</t>
  </si>
  <si>
    <t>煤炭安全</t>
  </si>
  <si>
    <t>2150699</t>
  </si>
  <si>
    <t>其他安全生产监管支出</t>
  </si>
  <si>
    <t>21507</t>
  </si>
  <si>
    <t>国有资产监管</t>
  </si>
  <si>
    <t>2150701</t>
  </si>
  <si>
    <t>2150702</t>
  </si>
  <si>
    <t>2150799</t>
  </si>
  <si>
    <t>其他国有资产监管支出</t>
  </si>
  <si>
    <t>支持中小企业发展和管理支出</t>
  </si>
  <si>
    <t>中小企业发展专项</t>
  </si>
  <si>
    <t>支出中小企业发展和管理支出</t>
  </si>
  <si>
    <t>其他支出中小企业发展和管理支出</t>
  </si>
  <si>
    <t>216</t>
  </si>
  <si>
    <t>商业服务业等支出</t>
  </si>
  <si>
    <t>21602</t>
  </si>
  <si>
    <t>商业流通事务</t>
  </si>
  <si>
    <t>2160201</t>
  </si>
  <si>
    <t>食品流通安全</t>
  </si>
  <si>
    <t>21605</t>
  </si>
  <si>
    <t>旅游业管理与服务支出</t>
  </si>
  <si>
    <t>2160501</t>
  </si>
  <si>
    <t>2160502</t>
  </si>
  <si>
    <t>2160504</t>
  </si>
  <si>
    <t>旅游宣传</t>
  </si>
  <si>
    <t>2160599</t>
  </si>
  <si>
    <t>其他旅游业管理与服务支出</t>
  </si>
  <si>
    <t>21606</t>
  </si>
  <si>
    <t>涉外发展服务支出</t>
  </si>
  <si>
    <t>2160699</t>
  </si>
  <si>
    <t>其他涉外发展服务支出</t>
  </si>
  <si>
    <t>21699</t>
  </si>
  <si>
    <t>其他商业服务业等支出</t>
  </si>
  <si>
    <t>2169999</t>
  </si>
  <si>
    <t>217</t>
  </si>
  <si>
    <t>21799</t>
  </si>
  <si>
    <t>其他金融支出</t>
  </si>
  <si>
    <t>2179901</t>
  </si>
  <si>
    <t>220</t>
  </si>
  <si>
    <t>国土海洋气象等支出</t>
  </si>
  <si>
    <t>22001</t>
  </si>
  <si>
    <t>国土资源事务</t>
  </si>
  <si>
    <t>2200101</t>
  </si>
  <si>
    <t>2200102</t>
  </si>
  <si>
    <t>2200104</t>
  </si>
  <si>
    <t>国土资源规划及管理</t>
  </si>
  <si>
    <t>2200105</t>
  </si>
  <si>
    <t>土地资源调查</t>
  </si>
  <si>
    <t>2200106</t>
  </si>
  <si>
    <t>土地资源利用与保护</t>
  </si>
  <si>
    <t>2200111</t>
  </si>
  <si>
    <t>地质灾害防治</t>
  </si>
  <si>
    <t>2200114</t>
  </si>
  <si>
    <t>地质矿产资源利用与保护</t>
  </si>
  <si>
    <t>2200150</t>
  </si>
  <si>
    <t>22004</t>
  </si>
  <si>
    <t>地震事务</t>
  </si>
  <si>
    <t>2200401</t>
  </si>
  <si>
    <t>2200405</t>
  </si>
  <si>
    <t>地震预测预报</t>
  </si>
  <si>
    <t>2200406</t>
  </si>
  <si>
    <t>地震灾害预防</t>
  </si>
  <si>
    <t>2200407</t>
  </si>
  <si>
    <t>震情应急救援</t>
  </si>
  <si>
    <t>其他国土资源事务</t>
  </si>
  <si>
    <t>2200450</t>
  </si>
  <si>
    <t>地震事业机构</t>
  </si>
  <si>
    <t>2200499</t>
  </si>
  <si>
    <t>其他地震事务支出</t>
  </si>
  <si>
    <t>22005</t>
  </si>
  <si>
    <t>气象事务</t>
  </si>
  <si>
    <t>2200504</t>
  </si>
  <si>
    <t>气象事业机构</t>
  </si>
  <si>
    <t>2200509</t>
  </si>
  <si>
    <t>气象服务</t>
  </si>
  <si>
    <t>221</t>
  </si>
  <si>
    <t>保障性安居工程支出</t>
  </si>
  <si>
    <t>农村危房改造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</si>
  <si>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</si>
  <si>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</si>
  <si>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</si>
  <si>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</si>
  <si>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</si>
  <si>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</si>
  <si>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</si>
  <si>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</si>
  <si>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222</t>
  </si>
  <si>
    <t>粮油物资储备支出</t>
  </si>
  <si>
    <t>22201</t>
  </si>
  <si>
    <t>粮油事务</t>
  </si>
  <si>
    <t>2220101</t>
  </si>
  <si>
    <t>2220102</t>
  </si>
  <si>
    <t>2220105</t>
  </si>
  <si>
    <t>粮食信息统计</t>
  </si>
  <si>
    <t>2220106</t>
  </si>
  <si>
    <t>粮食专项业务活动</t>
  </si>
  <si>
    <t>2220115</t>
  </si>
  <si>
    <t>粮食风险基金</t>
  </si>
  <si>
    <t>2220199</t>
  </si>
  <si>
    <t>其他粮油事务支出</t>
  </si>
  <si>
    <t>227</t>
  </si>
  <si>
    <t>228</t>
  </si>
  <si>
    <t>国债还本付息支出</t>
  </si>
  <si>
    <t>22804</t>
  </si>
  <si>
    <t>向外国政府借款还本</t>
  </si>
  <si>
    <t>22805</t>
  </si>
  <si>
    <t>向国际组织借款还本</t>
  </si>
  <si>
    <t>22809</t>
  </si>
  <si>
    <t>国外债务付息</t>
  </si>
  <si>
    <t>2280903</t>
  </si>
  <si>
    <t>地方向外国政府借款付息</t>
  </si>
  <si>
    <t>2280904</t>
  </si>
  <si>
    <t>地方向国际金融组织借款付息</t>
  </si>
  <si>
    <t>22811</t>
  </si>
  <si>
    <t>补充还贷准备金</t>
  </si>
  <si>
    <t>22812</t>
  </si>
  <si>
    <t>地方政府债券还本</t>
  </si>
  <si>
    <t>22813</t>
  </si>
  <si>
    <t>地方政府债券付息</t>
  </si>
  <si>
    <t>229</t>
  </si>
  <si>
    <t>年初预留（预算工资）</t>
  </si>
  <si>
    <t>22999</t>
  </si>
  <si>
    <t>2299901</t>
  </si>
  <si>
    <t>债务还本</t>
  </si>
  <si>
    <t>地方政府一般债务还本支出</t>
  </si>
  <si>
    <t>表4   2016年芦台区一般公共预算支出明细情况表</t>
  </si>
  <si>
    <t xml:space="preserve">     表4   2016年芦台区一般公共预算支出明细情况表</t>
  </si>
  <si>
    <t>上级转移支付资金</t>
  </si>
  <si>
    <t>301小计</t>
  </si>
  <si>
    <t>30101基本工资</t>
  </si>
  <si>
    <t>30102津贴补贴</t>
  </si>
  <si>
    <t>30103奖金</t>
  </si>
  <si>
    <t>30104社会保障缴费</t>
  </si>
  <si>
    <t>30106伙食补助费</t>
  </si>
  <si>
    <t>30107绩效工资</t>
  </si>
  <si>
    <t>30199其他工资福利支出</t>
  </si>
  <si>
    <t>302合计</t>
  </si>
  <si>
    <t>30201办公费</t>
  </si>
  <si>
    <t>30202印刷费</t>
  </si>
  <si>
    <t>30203咨询费</t>
  </si>
  <si>
    <t>30205水费</t>
  </si>
  <si>
    <t>30206电费</t>
  </si>
  <si>
    <t>30207邮电费</t>
  </si>
  <si>
    <t>30208取暖费</t>
  </si>
  <si>
    <t>30209物业管理费</t>
  </si>
  <si>
    <t>30211差旅费</t>
  </si>
  <si>
    <t>30212因公出国（境）费用</t>
  </si>
  <si>
    <t>30213维修（护）费</t>
  </si>
  <si>
    <t>30214租赁费</t>
  </si>
  <si>
    <t>30215会议费</t>
  </si>
  <si>
    <t>30216培训费</t>
  </si>
  <si>
    <t>30217公务接待费</t>
  </si>
  <si>
    <t>30218专用材料</t>
  </si>
  <si>
    <t>30224被装购置费</t>
  </si>
  <si>
    <t>30226劳务费</t>
  </si>
  <si>
    <t>30227委托业务费</t>
  </si>
  <si>
    <t>30228工会经费</t>
  </si>
  <si>
    <t>30229福利费</t>
  </si>
  <si>
    <t>30231公务用车运行维护费</t>
  </si>
  <si>
    <t>30299其他商品和服务支出</t>
  </si>
  <si>
    <t>303合计</t>
  </si>
  <si>
    <t>30302退休费</t>
  </si>
  <si>
    <t>30303退职（役）费</t>
  </si>
  <si>
    <t>30304抚恤金</t>
  </si>
  <si>
    <t>30305生活补助</t>
  </si>
  <si>
    <t>30306救济费</t>
  </si>
  <si>
    <t>30307医疗费</t>
  </si>
  <si>
    <t>30309奖励金</t>
  </si>
  <si>
    <t>30310生产补贴</t>
  </si>
  <si>
    <t>30311住房公积金</t>
  </si>
  <si>
    <t>30399其他对个人和家庭的补助支出</t>
  </si>
  <si>
    <t>304合计</t>
  </si>
  <si>
    <t>30401企业政策性补贴</t>
  </si>
  <si>
    <t>30499其他对企事业单位的补贴</t>
  </si>
  <si>
    <t>309合计</t>
  </si>
  <si>
    <t>30902办公设备购置</t>
  </si>
  <si>
    <t>30905基础设施建设</t>
  </si>
  <si>
    <t>30907信息网络及软件购置更新</t>
  </si>
  <si>
    <t>310合计</t>
  </si>
  <si>
    <t>31002办公设备购置</t>
  </si>
  <si>
    <t>31003专用设备购置</t>
  </si>
  <si>
    <t>31006大型修缮</t>
  </si>
  <si>
    <t>31007信息网络及软件购置更新</t>
  </si>
  <si>
    <t>31008物资储备</t>
  </si>
  <si>
    <t>31012拆迁补偿</t>
  </si>
  <si>
    <t>31013公务用车购置</t>
  </si>
  <si>
    <t>31099其他资本性支出</t>
  </si>
  <si>
    <t>399合计</t>
  </si>
  <si>
    <t>年初预留</t>
  </si>
  <si>
    <t>表5  2016年市本级政府性基金预算收支表</t>
  </si>
  <si>
    <t>收     入</t>
  </si>
  <si>
    <t>支    出</t>
  </si>
  <si>
    <t>1、散装水泥专项资金收入</t>
  </si>
  <si>
    <t>1、科学技术支出</t>
  </si>
  <si>
    <t>2、新型墙体材料专项基金收入</t>
  </si>
  <si>
    <t>2、文化体育与传媒支出</t>
  </si>
  <si>
    <t>3、城市公用事业附加收入</t>
  </si>
  <si>
    <t>3、社会保障和就业支出</t>
  </si>
  <si>
    <t>4、城市基础设施配套费收入</t>
  </si>
  <si>
    <t>4、节能环保支出</t>
  </si>
  <si>
    <t>5、国有土地使用权出让收入</t>
  </si>
  <si>
    <t>5、城乡社区支出</t>
  </si>
  <si>
    <t>6、农业土地开发资金收入</t>
  </si>
  <si>
    <t>6、农林水支出</t>
  </si>
  <si>
    <t>7、国有土地收益基金收入</t>
  </si>
  <si>
    <t>7、交通运输支出</t>
  </si>
  <si>
    <t>8、港口建设费收入</t>
  </si>
  <si>
    <t>8、资源勘探信息等支出</t>
  </si>
  <si>
    <t>9、车辆通行费</t>
  </si>
  <si>
    <t>9、商业服务业等支出</t>
  </si>
  <si>
    <t>10、水土保持补偿费</t>
  </si>
  <si>
    <t>10、金融支出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</si>
  <si>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1、污水处理费收入</t>
    </r>
  </si>
  <si>
    <t>11、其他支出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</si>
  <si>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、彩票公益金收入</t>
    </r>
  </si>
  <si>
    <t>12、债务还本支出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</si>
  <si>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、上级提前下达转移支付</t>
    </r>
  </si>
  <si>
    <t>13、债务付息支出</t>
  </si>
  <si>
    <t>14、调出资金</t>
  </si>
  <si>
    <t>政府性基金收入合计</t>
  </si>
  <si>
    <t>政府性基金支出合计</t>
  </si>
  <si>
    <t>表6 2016年芦台区政府性基金预算支出明细情况表</t>
  </si>
  <si>
    <t>307债务利息支出</t>
  </si>
  <si>
    <t>307合计</t>
  </si>
  <si>
    <t>30701国内债务付息</t>
  </si>
  <si>
    <t>30999其他基本建设支出</t>
  </si>
  <si>
    <t>31005基础设施建设</t>
  </si>
  <si>
    <t>31009土地补偿</t>
  </si>
  <si>
    <t>2070305</t>
  </si>
  <si>
    <t>体育竞赛</t>
  </si>
  <si>
    <t>残疾人就业保障金支出</t>
  </si>
  <si>
    <t>其他残疾人就业保障金支出</t>
  </si>
  <si>
    <t>21207</t>
  </si>
  <si>
    <t>政府住房基金支出</t>
  </si>
  <si>
    <t>2120701</t>
  </si>
  <si>
    <t>管理费用支出</t>
  </si>
  <si>
    <t>2120704</t>
  </si>
  <si>
    <t>公共租赁住房支出</t>
  </si>
  <si>
    <t>21208</t>
  </si>
  <si>
    <t>国有土地使用权出让收入安排的支出</t>
  </si>
  <si>
    <t>2120801</t>
  </si>
  <si>
    <t>征地和拆迁补偿支出</t>
  </si>
  <si>
    <t>土地开发支出</t>
  </si>
  <si>
    <t>2120805</t>
  </si>
  <si>
    <t>补助被征地农民支出</t>
  </si>
  <si>
    <t>2120806</t>
  </si>
  <si>
    <t>土地出让业务支出</t>
  </si>
  <si>
    <t>2120807</t>
  </si>
  <si>
    <t>廉租住房支出</t>
  </si>
  <si>
    <t>2120809</t>
  </si>
  <si>
    <t>支付破产或改制企业职工安置费</t>
  </si>
  <si>
    <t>2120899</t>
  </si>
  <si>
    <t>其他国有土地使用权出让收入安排的支出</t>
  </si>
  <si>
    <t>城市公用事业附加安排的支出</t>
  </si>
  <si>
    <t xml:space="preserve">  城市公共设施</t>
  </si>
  <si>
    <t>21210</t>
  </si>
  <si>
    <t>国有土地收益基金支出</t>
  </si>
  <si>
    <t>2121001</t>
  </si>
  <si>
    <t>21211</t>
  </si>
  <si>
    <t>农业土地开发资金支出</t>
  </si>
  <si>
    <t>21213</t>
  </si>
  <si>
    <t>城市基础设施配套费安排的支出</t>
  </si>
  <si>
    <t>城市公共设施</t>
  </si>
  <si>
    <t>2121399</t>
  </si>
  <si>
    <t>其他城市基础设施配套费安排的支出</t>
  </si>
  <si>
    <t>2137001</t>
  </si>
  <si>
    <t>综合治理和生态修复</t>
  </si>
  <si>
    <t>2137003</t>
  </si>
  <si>
    <t>其他水土保持补偿费安排的支出</t>
  </si>
  <si>
    <t>21463</t>
  </si>
  <si>
    <t>港口建设费安排的支出</t>
  </si>
  <si>
    <t>2146302</t>
  </si>
  <si>
    <t>航道建设和维护</t>
  </si>
  <si>
    <t>2146399</t>
  </si>
  <si>
    <t>其他港口建设费安排的支出</t>
  </si>
  <si>
    <t>21560</t>
  </si>
  <si>
    <t>散装水泥专项资金支出</t>
  </si>
  <si>
    <t>2156099</t>
  </si>
  <si>
    <t>其他散装水泥专项资金支出</t>
  </si>
  <si>
    <t>21561</t>
  </si>
  <si>
    <t>新型墙体材料专项基金支出</t>
  </si>
  <si>
    <t>技术研发和推广</t>
  </si>
  <si>
    <t>2156199</t>
  </si>
  <si>
    <t>其他新型墙体材料专项基金支出</t>
  </si>
  <si>
    <t>22960</t>
  </si>
  <si>
    <t>彩票公益金安排的支出</t>
  </si>
  <si>
    <t>2296002</t>
  </si>
  <si>
    <t>用于社会福利的彩票公益金支出</t>
  </si>
  <si>
    <t>2296003</t>
  </si>
  <si>
    <t>用于体育事业的彩票公益金支出</t>
  </si>
  <si>
    <t>2296099</t>
  </si>
  <si>
    <t>用于其他社会公益事业的彩票公益金支出</t>
  </si>
  <si>
    <t>表7 　2016年社会保险基金预算</t>
  </si>
  <si>
    <t>项        目</t>
  </si>
  <si>
    <t>机关事业单位养老保险基金</t>
  </si>
  <si>
    <t>城镇职工基本医疗保险基金</t>
  </si>
  <si>
    <t>生育保险基金</t>
  </si>
  <si>
    <t>城乡居民社会养老保险基金</t>
  </si>
  <si>
    <t>城镇居民基本医疗保险基金</t>
  </si>
  <si>
    <t>新型农村合作医疗基金</t>
  </si>
  <si>
    <t>一、收入</t>
  </si>
  <si>
    <t xml:space="preserve">    其中： 1、保险费收入</t>
  </si>
  <si>
    <r>
      <rPr>
        <sz val="11"/>
        <rFont val="宋体"/>
        <charset val="134"/>
      </rPr>
      <t xml:space="preserve">           2、</t>
    </r>
    <r>
      <rPr>
        <sz val="11"/>
        <rFont val="宋体"/>
        <charset val="134"/>
      </rPr>
      <t>投资收益</t>
    </r>
  </si>
  <si>
    <t xml:space="preserve">           3、财政补贴收入</t>
  </si>
  <si>
    <t xml:space="preserve">           4、其他收入</t>
  </si>
  <si>
    <t xml:space="preserve">           5、转移收入</t>
  </si>
  <si>
    <t>二、上年结余</t>
  </si>
  <si>
    <t>三、支出</t>
  </si>
  <si>
    <t xml:space="preserve">    其中： 1、社会保险待遇支出</t>
  </si>
  <si>
    <t>四、当年结余</t>
  </si>
  <si>
    <t>五、年末滚存结余</t>
  </si>
  <si>
    <r>
      <rPr>
        <b/>
        <sz val="16"/>
        <color indexed="8"/>
        <rFont val="黑体"/>
        <charset val="134"/>
      </rPr>
      <t>表8</t>
    </r>
    <r>
      <rPr>
        <sz val="16"/>
        <color indexed="8"/>
        <rFont val="黑体"/>
        <charset val="134"/>
      </rPr>
      <t xml:space="preserve"> 提前下达2016年专项资金情况</t>
    </r>
  </si>
  <si>
    <t>序号</t>
  </si>
  <si>
    <t>主管部门</t>
  </si>
  <si>
    <t>指标文号</t>
  </si>
  <si>
    <t>项目名称</t>
  </si>
  <si>
    <t>备注</t>
  </si>
  <si>
    <t>栏次</t>
  </si>
  <si>
    <t/>
  </si>
  <si>
    <t>4</t>
  </si>
  <si>
    <t>财政局</t>
  </si>
  <si>
    <t>唐财金（2015）22号</t>
  </si>
  <si>
    <t>提前下达2016年中央财政农林业保险保费补贴</t>
  </si>
  <si>
    <t>唐财农改（2015）25号</t>
  </si>
  <si>
    <t>2016年中央农村改革转移支付（一事一议）资金</t>
  </si>
  <si>
    <t>城建局</t>
  </si>
  <si>
    <t>唐财社（2015）150号</t>
  </si>
  <si>
    <t>2016年中央财政农村危房改造补助资金</t>
  </si>
  <si>
    <t>唐财行（2015）63号</t>
  </si>
  <si>
    <t>提前下达2016年中央政法转移支付资金</t>
  </si>
  <si>
    <t>唐财预（2015）110号</t>
  </si>
  <si>
    <t>提前下达2016年省级政法转移支付资金</t>
  </si>
  <si>
    <t>唐财预（2015）111号</t>
  </si>
  <si>
    <t>公安局</t>
  </si>
  <si>
    <t>唐财预（2015）106号</t>
  </si>
  <si>
    <t>唐财预（2015）107号</t>
  </si>
  <si>
    <t>广电局</t>
  </si>
  <si>
    <t>唐财教（2015）96号</t>
  </si>
  <si>
    <t>提前下达2016年中央补助地方公共文化服务体系建设</t>
  </si>
  <si>
    <t>检察院</t>
  </si>
  <si>
    <t>唐财预（2015）108号</t>
  </si>
  <si>
    <t>唐财预（2015）109号</t>
  </si>
  <si>
    <t>交通局</t>
  </si>
  <si>
    <t>唐财资环（2015）68号</t>
  </si>
  <si>
    <t>提前下达2016年中央对地方成品油和税费改革资金</t>
  </si>
  <si>
    <t>教育局</t>
  </si>
  <si>
    <t>唐财教（2015）115号</t>
  </si>
  <si>
    <t>提前下达2016年城乡义务教育中央补助经费</t>
  </si>
  <si>
    <t>唐财预【2015】111号</t>
  </si>
  <si>
    <t>提前下达2016年教师队伍建设经费（第一批）省级资金</t>
  </si>
  <si>
    <t>劳动局</t>
  </si>
  <si>
    <t>唐财社（2015）135号</t>
  </si>
  <si>
    <t>2016年城乡医疗救助资金</t>
  </si>
  <si>
    <t>唐财社（2015）152号</t>
  </si>
  <si>
    <t>下达2016年就业补助资金</t>
  </si>
  <si>
    <t>唐财社（2015）154号</t>
  </si>
  <si>
    <t>下达2016年中央财政城乡居民基本养老一般转移</t>
  </si>
  <si>
    <t>唐财社（2015）153号</t>
  </si>
  <si>
    <t>下达2016年小额担保贷款中央财政贴息资金</t>
  </si>
  <si>
    <t>唐财预（2015）101号</t>
  </si>
  <si>
    <t>提前下达2016年省级（城乡居民养老保险）</t>
  </si>
  <si>
    <t>民政局</t>
  </si>
  <si>
    <t>唐财社（2015）140号</t>
  </si>
  <si>
    <t>2016年中央抚恤补助（第一批）</t>
  </si>
  <si>
    <t>唐财社（2015）147号</t>
  </si>
  <si>
    <t>2016年困难群众基本生活救助资金</t>
  </si>
  <si>
    <t>唐财社（2015）141号</t>
  </si>
  <si>
    <t>2016年优抚对象医疗补助</t>
  </si>
  <si>
    <t>农机监理</t>
  </si>
  <si>
    <t>唐财农（2015）142号</t>
  </si>
  <si>
    <t>提前下达2016年部分中央农业专项</t>
  </si>
  <si>
    <t>农牧局</t>
  </si>
  <si>
    <t>唐财农（2015）160号</t>
  </si>
  <si>
    <t>提前下达2016年中央基层动物防疫补助</t>
  </si>
  <si>
    <t>唐财农（2015）154号</t>
  </si>
  <si>
    <t>提前下达2016年农业支出保护补贴</t>
  </si>
  <si>
    <t>唐财农（2015）174号</t>
  </si>
  <si>
    <t>提前下达2016年新型农业经营主体示范带动项目省级资金</t>
  </si>
  <si>
    <t>唐财农（2015）180号</t>
  </si>
  <si>
    <t>提前下达2016年农村土地承包经营权确权登记、农机深松和购置等省级资金</t>
  </si>
  <si>
    <t>唐财预（2015）105号</t>
  </si>
  <si>
    <t>提前下达2016年农业保险保费补贴省级</t>
  </si>
  <si>
    <t>唐财农【2015】181号</t>
  </si>
  <si>
    <t>提前下达2016年省级现代农业生产发展（农业项目监管补助）</t>
  </si>
  <si>
    <t>唐财农【2015】187号</t>
  </si>
  <si>
    <t>提前下达2016年市级农业专项资金（病死猪）</t>
  </si>
  <si>
    <t>提前下达2016年市级农业专项资金（两员补助)</t>
  </si>
  <si>
    <t>唐财农【2015】189</t>
  </si>
  <si>
    <t>提前下达2016年农村土地承包经营权确权登记市级补助资金</t>
  </si>
  <si>
    <t>食药监局</t>
  </si>
  <si>
    <t>唐财社【2015】185号</t>
  </si>
  <si>
    <t>提前下达2016年食品药品安全监管省级资金</t>
  </si>
  <si>
    <t>水务局</t>
  </si>
  <si>
    <t>唐财农（2015）153号</t>
  </si>
  <si>
    <t>提前下达2016年1-4季度大中型水库移民后期扶持资金</t>
  </si>
  <si>
    <t>唐财农（2015）149号</t>
  </si>
  <si>
    <t>提前下达2016年部分水利项目中央补助资金</t>
  </si>
  <si>
    <t>唐财发（2015）10号</t>
  </si>
  <si>
    <t>下达2016年第一批中央财政农业综合开发资金</t>
  </si>
  <si>
    <t>唐财发（2015）14号</t>
  </si>
  <si>
    <t>提前下达2015年立项农业综合开发中型灌区2016年省级配套资金</t>
  </si>
  <si>
    <t>唐财农（2015）173号</t>
  </si>
  <si>
    <t>提前下达2016年农田水利建设恶化水土保持防汛抗旱等省级资金</t>
  </si>
  <si>
    <t>唐财农【205】192号</t>
  </si>
  <si>
    <t>提前下达2016年市级水利资金（水利工程建设）</t>
  </si>
  <si>
    <t>提前下达2016年市级水利资金(抗旱）</t>
  </si>
  <si>
    <t>唐财农【2015】173号</t>
  </si>
  <si>
    <t>提前下达2016年农田水利建设和水土保持防汛省级资金</t>
  </si>
  <si>
    <t>司法局</t>
  </si>
  <si>
    <t>唐财行（2015）70号</t>
  </si>
  <si>
    <t>下达2016年社区矫正经费</t>
  </si>
  <si>
    <t>唐财预（2015）112号</t>
  </si>
  <si>
    <t>唐财预（2015）113号</t>
  </si>
  <si>
    <t>卫计局</t>
  </si>
  <si>
    <t>唐财社（2015）132号</t>
  </si>
  <si>
    <t>2016年计划生育补助资金</t>
  </si>
  <si>
    <t>卫生局</t>
  </si>
  <si>
    <t>唐财社（2015）143号</t>
  </si>
  <si>
    <t>2016年基本公共卫生服务项目补助资金</t>
  </si>
  <si>
    <t>唐财社（2015）148号</t>
  </si>
  <si>
    <t>2016年中央新型农村合作医疗</t>
  </si>
  <si>
    <t>唐财社（2015）130号</t>
  </si>
  <si>
    <t>2016年中央财政城镇居民基本医疗保险补助（第一批）</t>
  </si>
  <si>
    <t>文广新局</t>
  </si>
  <si>
    <t>唐财教（2015）109号</t>
  </si>
  <si>
    <t>提前下达2016年省级文化服务体系建设补助（第二批）</t>
  </si>
  <si>
    <t>唐财教（2015）110号</t>
  </si>
  <si>
    <t>提前下达2016年省级文化服务体系建设补助（第三批）</t>
  </si>
  <si>
    <t>组织部</t>
  </si>
  <si>
    <t>唐财行（2015）65号</t>
  </si>
  <si>
    <t>下达2016年老党员生活补助中央补助</t>
  </si>
  <si>
    <t>唐财行（2015）71号</t>
  </si>
  <si>
    <t>下达2016年老党员生活补贴省级补助</t>
  </si>
  <si>
    <t>唐财社（2015）157号</t>
  </si>
  <si>
    <t>下达2016年企业军转干部生活困难补助</t>
  </si>
  <si>
    <t>唐财行（2015）62号</t>
  </si>
  <si>
    <t>下达2016年到村任职高校毕业生补助中央资金</t>
  </si>
  <si>
    <t>唐财行（2015）72号</t>
  </si>
  <si>
    <t>下达2016年到村任职高校毕业生补助省级资金</t>
  </si>
  <si>
    <t>唐财行（2015）81号</t>
  </si>
  <si>
    <t>提前下达2016年老党员生活补贴市级补助</t>
  </si>
  <si>
    <t>唐财社（2015）163号</t>
  </si>
  <si>
    <t>提前下达2016年困难企业军转干省级资金</t>
  </si>
  <si>
    <t>唐财行（2015）83号</t>
  </si>
  <si>
    <t>提前下达提高农村基层干部基层职务补贴市级资金</t>
  </si>
  <si>
    <t>合     计</t>
  </si>
  <si>
    <r>
      <rPr>
        <b/>
        <sz val="16"/>
        <color indexed="8"/>
        <rFont val="黑体"/>
        <charset val="134"/>
      </rPr>
      <t>表9</t>
    </r>
    <r>
      <rPr>
        <sz val="16"/>
        <color indexed="8"/>
        <rFont val="黑体"/>
        <charset val="134"/>
      </rPr>
      <t>　全区项目支出安排情况表</t>
    </r>
  </si>
  <si>
    <t>项目单位</t>
  </si>
  <si>
    <t>编制说明</t>
  </si>
  <si>
    <t>3</t>
  </si>
  <si>
    <t>5</t>
  </si>
  <si>
    <t>安监局</t>
  </si>
  <si>
    <r>
      <rPr>
        <sz val="10"/>
        <color indexed="8"/>
        <rFont val="Tahoma"/>
        <charset val="134"/>
      </rPr>
      <t>2016</t>
    </r>
    <r>
      <rPr>
        <sz val="10"/>
        <color indexed="8"/>
        <rFont val="宋体"/>
        <charset val="134"/>
      </rPr>
      <t>年安全生产月活动</t>
    </r>
  </si>
  <si>
    <r>
      <rPr>
        <sz val="10"/>
        <color indexed="8"/>
        <rFont val="Tahoma"/>
        <charset val="134"/>
      </rPr>
      <t>2016</t>
    </r>
    <r>
      <rPr>
        <sz val="10"/>
        <color indexed="8"/>
        <rFont val="宋体"/>
        <charset val="134"/>
      </rPr>
      <t>年</t>
    </r>
    <r>
      <rPr>
        <sz val="10"/>
        <color indexed="8"/>
        <rFont val="Tahoma"/>
        <charset val="134"/>
      </rPr>
      <t>6</t>
    </r>
    <r>
      <rPr>
        <sz val="10"/>
        <color indexed="8"/>
        <rFont val="宋体"/>
        <charset val="134"/>
      </rPr>
      <t>月全国安全生产月活动，安全生产宣传教育培训（制作宣传条幅、宣传单，宣传资料等）专项经费</t>
    </r>
    <r>
      <rPr>
        <sz val="10"/>
        <color indexed="8"/>
        <rFont val="Tahoma"/>
        <charset val="134"/>
      </rPr>
      <t>0.6</t>
    </r>
    <r>
      <rPr>
        <sz val="10"/>
        <color indexed="8"/>
        <rFont val="宋体"/>
        <charset val="134"/>
      </rPr>
      <t>万元</t>
    </r>
  </si>
  <si>
    <t>隐患排查体系系统专项</t>
  </si>
  <si>
    <t>按省安办[2015]35号文件要求，建立全省安全生产隐患排查体系系统，需购置电脑一台0.45万元，打印机一台0.3万元，录像机一台0.25万元，录音笔一个0.1万元，共计1.1万元</t>
  </si>
  <si>
    <t>办公室</t>
  </si>
  <si>
    <t>大学生宿舍水费电费</t>
  </si>
  <si>
    <r>
      <rPr>
        <sz val="10"/>
        <color indexed="8"/>
        <rFont val="宋体"/>
        <charset val="134"/>
      </rPr>
      <t>全年预计电费1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30万元，水费</t>
    </r>
    <r>
      <rPr>
        <sz val="10"/>
        <color indexed="8"/>
        <rFont val="宋体"/>
        <charset val="134"/>
      </rPr>
      <t>0.2万</t>
    </r>
    <r>
      <rPr>
        <sz val="10"/>
        <color indexed="8"/>
        <rFont val="宋体"/>
        <charset val="134"/>
      </rPr>
      <t>元</t>
    </r>
  </si>
  <si>
    <t>河北省开发区协会会费</t>
  </si>
  <si>
    <t>机要局值班室值班费及培训费</t>
  </si>
  <si>
    <r>
      <rPr>
        <sz val="10"/>
        <color indexed="8"/>
        <rFont val="宋体"/>
        <charset val="134"/>
      </rPr>
      <t>机要局全年共四人值夜班，每人每夜</t>
    </r>
    <r>
      <rPr>
        <sz val="10"/>
        <color indexed="8"/>
        <rFont val="Tahoma"/>
        <charset val="134"/>
      </rPr>
      <t>25</t>
    </r>
    <r>
      <rPr>
        <sz val="10"/>
        <color indexed="8"/>
        <rFont val="宋体"/>
        <charset val="134"/>
      </rPr>
      <t>元，共</t>
    </r>
    <r>
      <rPr>
        <sz val="10"/>
        <color indexed="8"/>
        <rFont val="Tahoma"/>
        <charset val="134"/>
      </rPr>
      <t>1.1</t>
    </r>
    <r>
      <rPr>
        <sz val="10"/>
        <color indexed="8"/>
        <rFont val="宋体"/>
        <charset val="134"/>
      </rPr>
      <t>万元，机要局全年参加业务培训共</t>
    </r>
    <r>
      <rPr>
        <sz val="10"/>
        <color indexed="8"/>
        <rFont val="Tahoma"/>
        <charset val="134"/>
      </rPr>
      <t>0.9</t>
    </r>
    <r>
      <rPr>
        <sz val="10"/>
        <color indexed="8"/>
        <rFont val="宋体"/>
        <charset val="134"/>
      </rPr>
      <t>万元，共计</t>
    </r>
    <r>
      <rPr>
        <sz val="10"/>
        <color indexed="8"/>
        <rFont val="Tahoma"/>
        <charset val="134"/>
      </rPr>
      <t>2</t>
    </r>
    <r>
      <rPr>
        <sz val="10"/>
        <color indexed="8"/>
        <rFont val="宋体"/>
        <charset val="134"/>
      </rPr>
      <t>万元</t>
    </r>
    <r>
      <rPr>
        <sz val="10"/>
        <color indexed="8"/>
        <rFont val="Tahoma"/>
        <charset val="134"/>
      </rPr>
      <t xml:space="preserve"> </t>
    </r>
  </si>
  <si>
    <t>河北经济年鉴、唐山年鉴费</t>
  </si>
  <si>
    <t>河北经济年鉴、唐山年鉴出版费每年各1.2万，合计2.4万</t>
  </si>
  <si>
    <t>中心工作经费</t>
  </si>
  <si>
    <t>赴省市办理创建津冀共建芦台协同发展示范区、农垦重点项目、扩区等中心工作</t>
  </si>
  <si>
    <t>复印机购置费</t>
  </si>
  <si>
    <t>打字室原复印机已到报废年限不能使用，需购置新的大型复印机，预计3万元</t>
  </si>
  <si>
    <t>后勤临时人员工资</t>
  </si>
  <si>
    <t>后勤人员2人清扫1人餐厅1人</t>
  </si>
  <si>
    <t>信访专网运营</t>
  </si>
  <si>
    <r>
      <rPr>
        <sz val="10"/>
        <color indexed="8"/>
        <rFont val="宋体"/>
        <charset val="134"/>
      </rPr>
      <t>信访专网每月运行0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3万元，全年3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6万元</t>
    </r>
  </si>
  <si>
    <t>信访值班接待</t>
  </si>
  <si>
    <t>信访维稳工作经费</t>
  </si>
  <si>
    <t>小食堂及大学生食补</t>
  </si>
  <si>
    <r>
      <rPr>
        <sz val="10"/>
        <color indexed="8"/>
        <rFont val="宋体"/>
        <charset val="134"/>
      </rPr>
      <t>共23名大学生在食堂吃饭，中餐补助7元，晚餐补助2元，每年共251个工作日，共需补助5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2万元。小食堂补助每月</t>
    </r>
    <r>
      <rPr>
        <sz val="10"/>
        <color indexed="8"/>
        <rFont val="宋体"/>
        <charset val="134"/>
      </rPr>
      <t>0.4万元，全年4.8万元。</t>
    </r>
  </si>
  <si>
    <t>办公用房维修</t>
  </si>
  <si>
    <t>由于近年来未进行大规模修缮，造成办公楼多处年久失修，预计本年维修费用10万元</t>
  </si>
  <si>
    <r>
      <rPr>
        <sz val="10"/>
        <color indexed="8"/>
        <rFont val="宋体"/>
        <charset val="134"/>
      </rPr>
      <t>修志办（</t>
    </r>
    <r>
      <rPr>
        <sz val="10"/>
        <color indexed="8"/>
        <rFont val="Tahoma"/>
        <charset val="134"/>
      </rPr>
      <t>5</t>
    </r>
    <r>
      <rPr>
        <sz val="10"/>
        <color indexed="8"/>
        <rFont val="宋体"/>
        <charset val="134"/>
      </rPr>
      <t>人工资，办公经费</t>
    </r>
    <r>
      <rPr>
        <sz val="10"/>
        <color indexed="8"/>
        <rFont val="Tahoma"/>
        <charset val="134"/>
      </rPr>
      <t>15200</t>
    </r>
    <r>
      <rPr>
        <sz val="10"/>
        <color indexed="8"/>
        <rFont val="宋体"/>
        <charset val="134"/>
      </rPr>
      <t>元）</t>
    </r>
  </si>
  <si>
    <r>
      <rPr>
        <sz val="10"/>
        <color indexed="8"/>
        <rFont val="宋体"/>
        <charset val="134"/>
      </rPr>
      <t>临时聘用修志人员5人，每月1480*5*12计8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88万元，办公费1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52万元</t>
    </r>
  </si>
  <si>
    <t>专线租费、电话维护费、密码通信维护、设备购置费用</t>
  </si>
  <si>
    <r>
      <rPr>
        <sz val="10"/>
        <color indexed="8"/>
        <rFont val="宋体"/>
        <charset val="134"/>
      </rPr>
      <t>专线租费2.4万，密码通信设备维护4万，应急密码通信系统维护2万，采购网络密码机5万，采购门禁、视频监控系统等1万，采购加密手机4</t>
    </r>
    <r>
      <rPr>
        <sz val="10"/>
        <color indexed="8"/>
        <rFont val="宋体"/>
        <charset val="134"/>
      </rPr>
      <t>部2.4万，吸尘器0.3万。</t>
    </r>
  </si>
  <si>
    <t>各单位汇款手续费</t>
  </si>
  <si>
    <t>包括代发手续费及汇款手续费，结合上年度实际预计10万元</t>
  </si>
  <si>
    <t>供暖补贴</t>
  </si>
  <si>
    <t>天津仁永置业和唐山欣金昌公司供热补贴，根据上年实际结算情况预计本年补贴300万元</t>
  </si>
  <si>
    <t>第三次农业普查经费</t>
  </si>
  <si>
    <t>统计普查经费包括培训费0.6万元，印刷费2.5万元，宣传费0.4万元，交通费0.5万元，办公费1.1万元，数据处理费0.9万元，普查人员补贴5万元，共计11万元</t>
  </si>
  <si>
    <t>唐山银行租金</t>
  </si>
  <si>
    <t>按租赁协议本年租赁费为38.544万元</t>
  </si>
  <si>
    <t>绿化经费</t>
  </si>
  <si>
    <t>按上年标准安排</t>
  </si>
  <si>
    <t>发改局</t>
  </si>
  <si>
    <t>河北自行车行业协会会费</t>
  </si>
  <si>
    <t>芦台经济开发区管委会是河北省自行车、电动车行业协会副理事长单位，需每年交纳会费0.2万元</t>
  </si>
  <si>
    <t>中国自行车行业会费</t>
  </si>
  <si>
    <t>芦台经济开发区管委会是中国自行车协会理事单位，每年需交会费0.2万元</t>
  </si>
  <si>
    <t>认证监督审核费</t>
  </si>
  <si>
    <t>按国家认监委2014年《质量管理体系谁规则》公告中规定，每年进行一次监督审核，费用1.7万元</t>
  </si>
  <si>
    <t>工会</t>
  </si>
  <si>
    <t>体协会费</t>
  </si>
  <si>
    <t>每年需向市体育协会交纳会费0.2万元</t>
  </si>
  <si>
    <t>规划局</t>
  </si>
  <si>
    <t>城管服装</t>
  </si>
  <si>
    <t>城管中队5人服装预计0.6万元</t>
  </si>
  <si>
    <t>房产证</t>
  </si>
  <si>
    <t>本年需购买房屋所有权证1571本，每本7元，需1.1万元；商品房预告登记证1000本，每本6元，需0.6万元；其他权证500本，每本6元需0.3万元，合计费用2万元。</t>
  </si>
  <si>
    <t>厕所消杀打药</t>
  </si>
  <si>
    <t>每年5月至10月对全区垃圾点进行消毒预计费用2万元</t>
  </si>
  <si>
    <t>平整垃圾场地</t>
  </si>
  <si>
    <t>每年进行垃圾场地平整6次，每次0.5万元，全年预计3万元</t>
  </si>
  <si>
    <t>海北镇</t>
  </si>
  <si>
    <t>停薪留职人员社会保险费</t>
  </si>
  <si>
    <t>财政负担两不找人员的社会保险费用全年预计7.6万元</t>
  </si>
  <si>
    <t>家属区路灯照明</t>
  </si>
  <si>
    <t>海北镇家属区路灯照明电费全年预计3万元</t>
  </si>
  <si>
    <t>海北镇政府</t>
  </si>
  <si>
    <t>海北镇环卫队经费</t>
  </si>
  <si>
    <t>海北经费</t>
  </si>
  <si>
    <t>计生局</t>
  </si>
  <si>
    <t>育龄妇女小组长工资</t>
  </si>
  <si>
    <t>纪委</t>
  </si>
  <si>
    <t>廉政教育经费</t>
  </si>
  <si>
    <r>
      <rPr>
        <sz val="10"/>
        <color rgb="FF000000"/>
        <rFont val="宋体"/>
        <charset val="134"/>
      </rPr>
      <t>开展全区公职人员党纪政纪知识竞赛活动，考试卷印刷费及奖品费0.5万元</t>
    </r>
    <r>
      <rPr>
        <sz val="10"/>
        <rFont val="宋体"/>
        <charset val="134"/>
      </rPr>
      <t>；组织全区科级以上领导干部到警示教育基地接受警示教育，参观费及交通费1万元；组织纪检监察干部参加中央、省、市纪委举办的纪检监察业务培训，培训费及交通费0.5万元。</t>
    </r>
  </si>
  <si>
    <t>办案经费</t>
  </si>
  <si>
    <t>办案交通费1万元；差旅费1万元。</t>
  </si>
  <si>
    <t>县道养护</t>
  </si>
  <si>
    <t>每年区级配套养护资金21.2万元</t>
  </si>
  <si>
    <t>幼儿园补充公用经费</t>
  </si>
  <si>
    <t>一中教师接送用车费用</t>
  </si>
  <si>
    <t>一中宿舍食堂取暖费</t>
  </si>
  <si>
    <t>一中食堂教学区费用</t>
  </si>
  <si>
    <t>一中食堂生活区费用</t>
  </si>
  <si>
    <t>退休证费用</t>
  </si>
  <si>
    <t>全年预计退休270人，每人3元，全年预计0.08万元</t>
  </si>
  <si>
    <t>城镇居民医保软件维护费</t>
  </si>
  <si>
    <t>农保代办人员手续费</t>
  </si>
  <si>
    <t>给予经办人员每参保1人1元补助，预计0.93万元</t>
  </si>
  <si>
    <t>公益岗生育险</t>
  </si>
  <si>
    <t>根据唐财社[2012]28号关于进一步加强就业专项资金管理有关问题的通知，100人*2560*0.5%*12个月，预计1.6万元</t>
  </si>
  <si>
    <t>年检费用</t>
  </si>
  <si>
    <t>社保、监察、仲裁、城乡居民养老验证费用各0.5万元，共2万元</t>
  </si>
  <si>
    <t>城乡居民网络维护费</t>
  </si>
  <si>
    <t>软件维护费2万元</t>
  </si>
  <si>
    <t>芦台公安分局</t>
  </si>
  <si>
    <t>协勤意外保险款</t>
  </si>
  <si>
    <t>85名协勤，每人标准100元，全年预计0.85万元</t>
  </si>
  <si>
    <t>协勤服装款</t>
  </si>
  <si>
    <t>85名协勤，每人标准500元，全年预计1.25万元</t>
  </si>
  <si>
    <t>看守所监管费用</t>
  </si>
  <si>
    <t>每年6万元</t>
  </si>
  <si>
    <t>专项经费</t>
  </si>
  <si>
    <t>办案专项经费</t>
  </si>
  <si>
    <t>社会治安防范工程二期（第一年）</t>
  </si>
  <si>
    <t>社会治安科技防范系统二期工程（第一年），其中：项目建设费143.6151万元，电费光纤费14.6051万元，共计158.2202万元</t>
  </si>
  <si>
    <t>消防</t>
  </si>
  <si>
    <t>消防经费</t>
  </si>
  <si>
    <t>办公经费18.5万元，车辆消耗费用7万元，宣传费4万元，取暖费2.5万元</t>
  </si>
  <si>
    <t>优抚信息管理核查经费</t>
  </si>
  <si>
    <t>根据民办发[2014]27号文件精神，从2016年起优质数据信息及数据需建立信息采集系统，预计经费1.84万元</t>
  </si>
  <si>
    <t>城乡社会救助工作经费</t>
  </si>
  <si>
    <t>按照市唐财社文件中“县（市、区）级低保工作经费按照当地低保对象人数确定，每年人均不低于20元”的要求，2016年区财政应列入城乡社会救助体系建设工作经费预算4万元{（城镇低保900人+农村低保1150人）X20元}。</t>
  </si>
  <si>
    <r>
      <rPr>
        <sz val="10"/>
        <color indexed="8"/>
        <rFont val="Tahoma"/>
        <charset val="134"/>
      </rPr>
      <t>“</t>
    </r>
    <r>
      <rPr>
        <sz val="10"/>
        <color indexed="8"/>
        <rFont val="宋体"/>
        <charset val="134"/>
      </rPr>
      <t>两员</t>
    </r>
    <r>
      <rPr>
        <sz val="10"/>
        <color indexed="8"/>
        <rFont val="Tahoma"/>
        <charset val="134"/>
      </rPr>
      <t>”</t>
    </r>
    <r>
      <rPr>
        <sz val="10"/>
        <color indexed="8"/>
        <rFont val="宋体"/>
        <charset val="134"/>
      </rPr>
      <t>补贴</t>
    </r>
  </si>
  <si>
    <r>
      <rPr>
        <sz val="10"/>
        <color indexed="8"/>
        <rFont val="宋体"/>
        <charset val="134"/>
      </rPr>
      <t>两员5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人*</t>
    </r>
    <r>
      <rPr>
        <sz val="10"/>
        <color indexed="8"/>
        <rFont val="宋体"/>
        <charset val="134"/>
      </rPr>
      <t>1200</t>
    </r>
    <r>
      <rPr>
        <sz val="10"/>
        <color indexed="8"/>
        <rFont val="宋体"/>
        <charset val="134"/>
      </rPr>
      <t>元/年，共需经费6.6万元，市区两级分别负担50%</t>
    </r>
  </si>
  <si>
    <t>审计物价局</t>
  </si>
  <si>
    <t>基建审计费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</si>
  <si>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016年基建审计工程预计100项*600元=6万元</t>
    </r>
  </si>
  <si>
    <t>食药局</t>
  </si>
  <si>
    <t>执法服装费</t>
  </si>
  <si>
    <r>
      <rPr>
        <sz val="10"/>
        <color indexed="8"/>
        <rFont val="宋体"/>
        <charset val="134"/>
      </rPr>
      <t>根据食药监财【</t>
    </r>
    <r>
      <rPr>
        <sz val="10"/>
        <color indexed="8"/>
        <rFont val="Tahoma"/>
        <charset val="134"/>
      </rPr>
      <t>2014】15号</t>
    </r>
    <r>
      <rPr>
        <sz val="10"/>
        <color indexed="8"/>
        <rFont val="宋体"/>
        <charset val="134"/>
      </rPr>
      <t>要求</t>
    </r>
  </si>
  <si>
    <t>专用执法装备、设备、办公</t>
  </si>
  <si>
    <t>根据食药监财【2014】204号要求</t>
  </si>
  <si>
    <t>食品药品有奖举报奖励基金</t>
  </si>
  <si>
    <t>根据唐食安办发[2015]22号文件</t>
  </si>
  <si>
    <t>食品安全检测费</t>
  </si>
  <si>
    <r>
      <rPr>
        <sz val="10"/>
        <color indexed="8"/>
        <rFont val="宋体"/>
        <charset val="134"/>
      </rPr>
      <t>按每千人</t>
    </r>
    <r>
      <rPr>
        <sz val="10"/>
        <color indexed="8"/>
        <rFont val="Tahoma"/>
        <charset val="134"/>
      </rPr>
      <t>4</t>
    </r>
    <r>
      <rPr>
        <sz val="10"/>
        <color indexed="8"/>
        <rFont val="宋体"/>
        <charset val="134"/>
      </rPr>
      <t>份，全区人口</t>
    </r>
    <r>
      <rPr>
        <sz val="10"/>
        <color indexed="8"/>
        <rFont val="Tahoma"/>
        <charset val="134"/>
      </rPr>
      <t>4.3</t>
    </r>
    <r>
      <rPr>
        <sz val="10"/>
        <color indexed="8"/>
        <rFont val="宋体"/>
        <charset val="134"/>
      </rPr>
      <t>万人，</t>
    </r>
    <r>
      <rPr>
        <sz val="10"/>
        <color indexed="8"/>
        <rFont val="Tahoma"/>
        <charset val="134"/>
      </rPr>
      <t>172</t>
    </r>
    <r>
      <rPr>
        <sz val="10"/>
        <color indexed="8"/>
        <rFont val="宋体"/>
        <charset val="134"/>
      </rPr>
      <t>份</t>
    </r>
    <r>
      <rPr>
        <sz val="10"/>
        <color indexed="8"/>
        <rFont val="Tahoma"/>
        <charset val="134"/>
      </rPr>
      <t>*2000</t>
    </r>
    <r>
      <rPr>
        <sz val="10"/>
        <color indexed="8"/>
        <rFont val="宋体"/>
        <charset val="134"/>
      </rPr>
      <t>元＝</t>
    </r>
    <r>
      <rPr>
        <sz val="10"/>
        <color indexed="8"/>
        <rFont val="Tahoma"/>
        <charset val="134"/>
      </rPr>
      <t>34.4</t>
    </r>
    <r>
      <rPr>
        <sz val="10"/>
        <color indexed="8"/>
        <rFont val="宋体"/>
        <charset val="134"/>
      </rPr>
      <t>万元，抽样费每份</t>
    </r>
    <r>
      <rPr>
        <sz val="10"/>
        <color indexed="8"/>
        <rFont val="Tahoma"/>
        <charset val="134"/>
      </rPr>
      <t>60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*172</t>
    </r>
    <r>
      <rPr>
        <sz val="10"/>
        <color indexed="8"/>
        <rFont val="宋体"/>
        <charset val="134"/>
      </rPr>
      <t>份＝</t>
    </r>
    <r>
      <rPr>
        <sz val="10"/>
        <color indexed="8"/>
        <rFont val="Tahoma"/>
        <charset val="134"/>
      </rPr>
      <t>1.032</t>
    </r>
    <r>
      <rPr>
        <sz val="10"/>
        <color indexed="8"/>
        <rFont val="宋体"/>
        <charset val="134"/>
      </rPr>
      <t>万元交通费每季度</t>
    </r>
    <r>
      <rPr>
        <sz val="10"/>
        <color indexed="8"/>
        <rFont val="Tahoma"/>
        <charset val="134"/>
      </rPr>
      <t>400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*4</t>
    </r>
    <r>
      <rPr>
        <sz val="10"/>
        <color indexed="8"/>
        <rFont val="宋体"/>
        <charset val="134"/>
      </rPr>
      <t>季＝</t>
    </r>
    <r>
      <rPr>
        <sz val="10"/>
        <color indexed="8"/>
        <rFont val="Tahoma"/>
        <charset val="134"/>
      </rPr>
      <t>0.16</t>
    </r>
    <r>
      <rPr>
        <sz val="10"/>
        <color indexed="8"/>
        <rFont val="宋体"/>
        <charset val="134"/>
      </rPr>
      <t>万元。合计</t>
    </r>
    <r>
      <rPr>
        <sz val="10"/>
        <color indexed="8"/>
        <rFont val="Tahoma"/>
        <charset val="134"/>
      </rPr>
      <t>35</t>
    </r>
    <r>
      <rPr>
        <sz val="10"/>
        <color indexed="8"/>
        <rFont val="宋体"/>
        <charset val="134"/>
      </rPr>
      <t>万元。</t>
    </r>
  </si>
  <si>
    <t>补助员区级配套</t>
  </si>
  <si>
    <r>
      <rPr>
        <sz val="10"/>
        <color indexed="8"/>
        <rFont val="宋体"/>
        <charset val="134"/>
      </rPr>
      <t>根据唐食安办【2</t>
    </r>
    <r>
      <rPr>
        <sz val="10"/>
        <color indexed="8"/>
        <rFont val="宋体"/>
        <charset val="134"/>
      </rPr>
      <t>015】83号要求，安全协管员31人*1200元/年*50%=1.86万元，区配套</t>
    </r>
  </si>
  <si>
    <t>调解经费</t>
  </si>
  <si>
    <r>
      <rPr>
        <sz val="10"/>
        <color indexed="8"/>
        <rFont val="宋体"/>
        <charset val="134"/>
      </rPr>
      <t>根据冀办发【2</t>
    </r>
    <r>
      <rPr>
        <sz val="10"/>
        <color indexed="8"/>
        <rFont val="宋体"/>
        <charset val="134"/>
      </rPr>
      <t>013】44号要求执行，预计全年共1万元</t>
    </r>
  </si>
  <si>
    <t>社区矫正经费</t>
  </si>
  <si>
    <r>
      <rPr>
        <sz val="10"/>
        <color indexed="8"/>
        <rFont val="宋体"/>
        <charset val="134"/>
      </rPr>
      <t>根据冀财行【2</t>
    </r>
    <r>
      <rPr>
        <sz val="10"/>
        <color indexed="8"/>
        <rFont val="宋体"/>
        <charset val="134"/>
      </rPr>
      <t>012】171号要求执行，预计全年共4.2万元</t>
    </r>
  </si>
  <si>
    <t>团委妇联</t>
  </si>
  <si>
    <r>
      <rPr>
        <sz val="10"/>
        <color indexed="8"/>
        <rFont val="Tahoma"/>
        <charset val="134"/>
      </rPr>
      <t>“</t>
    </r>
    <r>
      <rPr>
        <sz val="10"/>
        <color indexed="8"/>
        <rFont val="宋体"/>
        <charset val="134"/>
      </rPr>
      <t>六一</t>
    </r>
    <r>
      <rPr>
        <sz val="10"/>
        <color indexed="8"/>
        <rFont val="Tahoma"/>
        <charset val="134"/>
      </rPr>
      <t>”</t>
    </r>
    <r>
      <rPr>
        <sz val="10"/>
        <color indexed="8"/>
        <rFont val="宋体"/>
        <charset val="134"/>
      </rPr>
      <t>系列活动</t>
    </r>
  </si>
  <si>
    <t>购买儿童慰问用具0.2万元</t>
  </si>
  <si>
    <t>走访慰问孤寡老人</t>
  </si>
  <si>
    <t>组织青年志愿者到敬老院为孤寡老人送生活必需品0.2万元</t>
  </si>
  <si>
    <t>六一期间关爱农民工子女慰问活动</t>
  </si>
  <si>
    <t>六一看望农民工子女购买慰问品预计0.3万元</t>
  </si>
  <si>
    <r>
      <rPr>
        <sz val="10"/>
        <color indexed="8"/>
        <rFont val="宋体"/>
        <charset val="134"/>
      </rPr>
      <t>庆祝</t>
    </r>
    <r>
      <rPr>
        <sz val="10"/>
        <color indexed="8"/>
        <rFont val="Tahoma"/>
        <charset val="134"/>
      </rPr>
      <t>“</t>
    </r>
    <r>
      <rPr>
        <sz val="10"/>
        <color indexed="8"/>
        <rFont val="宋体"/>
        <charset val="134"/>
      </rPr>
      <t>三八</t>
    </r>
    <r>
      <rPr>
        <sz val="10"/>
        <color indexed="8"/>
        <rFont val="Tahoma"/>
        <charset val="134"/>
      </rPr>
      <t>”</t>
    </r>
    <r>
      <rPr>
        <sz val="10"/>
        <color indexed="8"/>
        <rFont val="宋体"/>
        <charset val="134"/>
      </rPr>
      <t>系列活动</t>
    </r>
  </si>
  <si>
    <t>召开庆“三八”表彰大会0.5万元</t>
  </si>
  <si>
    <r>
      <rPr>
        <sz val="10"/>
        <color indexed="8"/>
        <rFont val="宋体"/>
        <charset val="134"/>
      </rPr>
      <t>庆祝</t>
    </r>
    <r>
      <rPr>
        <sz val="10"/>
        <color indexed="8"/>
        <rFont val="Tahoma"/>
        <charset val="134"/>
      </rPr>
      <t>“</t>
    </r>
    <r>
      <rPr>
        <sz val="10"/>
        <color indexed="8"/>
        <rFont val="宋体"/>
        <charset val="134"/>
      </rPr>
      <t>五四青年节</t>
    </r>
    <r>
      <rPr>
        <sz val="10"/>
        <color indexed="8"/>
        <rFont val="Tahoma"/>
        <charset val="134"/>
      </rPr>
      <t>”</t>
    </r>
    <r>
      <rPr>
        <sz val="10"/>
        <color indexed="8"/>
        <rFont val="宋体"/>
        <charset val="134"/>
      </rPr>
      <t>系列活动</t>
    </r>
  </si>
  <si>
    <t>召开庆“五四”表彰大会1万元</t>
  </si>
  <si>
    <t>村卫生室网络资费</t>
  </si>
  <si>
    <r>
      <rPr>
        <sz val="10"/>
        <color indexed="8"/>
        <rFont val="Tahoma"/>
        <charset val="134"/>
      </rPr>
      <t>15</t>
    </r>
    <r>
      <rPr>
        <sz val="10"/>
        <color indexed="8"/>
        <rFont val="宋体"/>
        <charset val="134"/>
      </rPr>
      <t>个村卫生室</t>
    </r>
    <r>
      <rPr>
        <sz val="10"/>
        <color indexed="8"/>
        <rFont val="Tahoma"/>
        <charset val="134"/>
      </rPr>
      <t>*</t>
    </r>
    <r>
      <rPr>
        <sz val="10"/>
        <color indexed="8"/>
        <rFont val="宋体"/>
        <charset val="134"/>
      </rPr>
      <t>每月资费</t>
    </r>
    <r>
      <rPr>
        <sz val="10"/>
        <color indexed="8"/>
        <rFont val="Tahoma"/>
        <charset val="134"/>
      </rPr>
      <t>79*12</t>
    </r>
    <r>
      <rPr>
        <sz val="10"/>
        <color indexed="8"/>
        <rFont val="宋体"/>
        <charset val="134"/>
      </rPr>
      <t>个月合计</t>
    </r>
    <r>
      <rPr>
        <sz val="10"/>
        <color indexed="8"/>
        <rFont val="Tahoma"/>
        <charset val="134"/>
      </rPr>
      <t>14220</t>
    </r>
    <r>
      <rPr>
        <sz val="10"/>
        <color indexed="8"/>
        <rFont val="宋体"/>
        <charset val="134"/>
      </rPr>
      <t>，一个卫生室</t>
    </r>
    <r>
      <rPr>
        <sz val="10"/>
        <color indexed="8"/>
        <rFont val="Tahoma"/>
        <charset val="134"/>
      </rPr>
      <t>90*12</t>
    </r>
    <r>
      <rPr>
        <sz val="10"/>
        <color indexed="8"/>
        <rFont val="宋体"/>
        <charset val="134"/>
      </rPr>
      <t>个月合计</t>
    </r>
    <r>
      <rPr>
        <sz val="10"/>
        <color indexed="8"/>
        <rFont val="Tahoma"/>
        <charset val="134"/>
      </rPr>
      <t>1080</t>
    </r>
    <r>
      <rPr>
        <sz val="10"/>
        <color indexed="8"/>
        <rFont val="宋体"/>
        <charset val="134"/>
      </rPr>
      <t>，总计</t>
    </r>
    <r>
      <rPr>
        <sz val="10"/>
        <color indexed="8"/>
        <rFont val="Tahoma"/>
        <charset val="134"/>
      </rPr>
      <t>1.53</t>
    </r>
    <r>
      <rPr>
        <sz val="10"/>
        <color indexed="8"/>
        <rFont val="宋体"/>
        <charset val="134"/>
      </rPr>
      <t>万元</t>
    </r>
  </si>
  <si>
    <t>春秋两季灭鼠</t>
  </si>
  <si>
    <t>按上年标准</t>
  </si>
  <si>
    <t>疫情报告员补助</t>
  </si>
  <si>
    <t>根据要求1：1配套</t>
  </si>
  <si>
    <t>冷库冷链用电</t>
  </si>
  <si>
    <t>疫苗冷库功率为2500W，每天24小时运行。全年约需电费1.2万元。</t>
  </si>
  <si>
    <t>应急物资</t>
  </si>
  <si>
    <t>按上级有关精神购买消毒器械、药品等</t>
  </si>
  <si>
    <t>新农合网络维护费</t>
  </si>
  <si>
    <t>新农合网络连接使用月租费2800元/月*12月=3.36万元，网络维护费1.3万元，共计4.66万元</t>
  </si>
  <si>
    <t>新农合经费</t>
  </si>
  <si>
    <t>按市政府对新农合工作有关文件精神按参合人数，每人1元的标准安排工作经费，今年预计参合人数25000人。</t>
  </si>
  <si>
    <t>放映员生活补贴</t>
  </si>
  <si>
    <t>老放映员1人，年生活补贴0.624万元，区级配套75%，计0.468万元</t>
  </si>
  <si>
    <t>公益电影场次补贴</t>
  </si>
  <si>
    <t>农村公益电影放映场次补贴</t>
  </si>
  <si>
    <t>网络服务费</t>
  </si>
  <si>
    <t>有线电视信源费</t>
  </si>
  <si>
    <t>春节晚会费用</t>
  </si>
  <si>
    <t>武装部</t>
  </si>
  <si>
    <t>征兵</t>
  </si>
  <si>
    <t>每年征兵费用包括交通费、体检费等</t>
  </si>
  <si>
    <t>政法委</t>
  </si>
  <si>
    <t>社会管理综合治理经费</t>
  </si>
  <si>
    <t>根据唐发【2012】15号文件精神，提取综治专用经费</t>
  </si>
  <si>
    <t>退休归侨生活补贴</t>
  </si>
  <si>
    <r>
      <rPr>
        <sz val="10"/>
        <color indexed="8"/>
        <rFont val="宋体"/>
        <charset val="134"/>
      </rPr>
      <t>现有2名归侨，每人每年</t>
    </r>
    <r>
      <rPr>
        <sz val="10"/>
        <color indexed="8"/>
        <rFont val="宋体"/>
        <charset val="134"/>
      </rPr>
      <t>0.12万元，全年计0.24万元</t>
    </r>
  </si>
  <si>
    <r>
      <rPr>
        <sz val="10"/>
        <color indexed="8"/>
        <rFont val="Tahoma"/>
        <charset val="134"/>
      </rPr>
      <t>“</t>
    </r>
    <r>
      <rPr>
        <sz val="10"/>
        <color indexed="8"/>
        <rFont val="宋体"/>
        <charset val="134"/>
      </rPr>
      <t>三下乡</t>
    </r>
    <r>
      <rPr>
        <sz val="10"/>
        <color indexed="8"/>
        <rFont val="Tahoma"/>
        <charset val="134"/>
      </rPr>
      <t>”</t>
    </r>
    <r>
      <rPr>
        <sz val="10"/>
        <color indexed="8"/>
        <rFont val="宋体"/>
        <charset val="134"/>
      </rPr>
      <t>活动经费</t>
    </r>
  </si>
  <si>
    <t>老干部局</t>
  </si>
  <si>
    <t>离退休干部书报费</t>
  </si>
  <si>
    <t>异地安置费</t>
  </si>
  <si>
    <t>老干部体检</t>
  </si>
  <si>
    <t>两节慰问</t>
  </si>
  <si>
    <t>春节团拜</t>
  </si>
  <si>
    <t>征订《老人世界》</t>
  </si>
  <si>
    <t>劳动保障局</t>
  </si>
  <si>
    <t>冀人社【2015】79号要求，对城镇居民4170人*144=60万元，对低保、重残、低收入救助8万元</t>
  </si>
  <si>
    <t>财政区级补助新农合资金</t>
  </si>
  <si>
    <r>
      <rPr>
        <sz val="9"/>
        <color indexed="8"/>
        <rFont val="Tahoma"/>
        <charset val="134"/>
      </rPr>
      <t>2016</t>
    </r>
    <r>
      <rPr>
        <sz val="9"/>
        <color indexed="8"/>
        <rFont val="宋体"/>
        <charset val="134"/>
      </rPr>
      <t>年预计</t>
    </r>
    <r>
      <rPr>
        <sz val="9"/>
        <color indexed="8"/>
        <rFont val="Tahoma"/>
        <charset val="134"/>
      </rPr>
      <t>25000*111</t>
    </r>
    <r>
      <rPr>
        <sz val="9"/>
        <color indexed="8"/>
        <rFont val="宋体"/>
        <charset val="134"/>
      </rPr>
      <t>元</t>
    </r>
    <r>
      <rPr>
        <sz val="9"/>
        <color indexed="8"/>
        <rFont val="Tahoma"/>
        <charset val="134"/>
      </rPr>
      <t>/</t>
    </r>
    <r>
      <rPr>
        <sz val="9"/>
        <color indexed="8"/>
        <rFont val="宋体"/>
        <charset val="134"/>
      </rPr>
      <t>人</t>
    </r>
  </si>
  <si>
    <t>新农合低保，五保等补助</t>
  </si>
  <si>
    <r>
      <rPr>
        <sz val="9"/>
        <color indexed="8"/>
        <rFont val="宋体"/>
        <charset val="134"/>
      </rPr>
      <t>享受补助</t>
    </r>
    <r>
      <rPr>
        <sz val="9"/>
        <color indexed="8"/>
        <rFont val="Tahoma"/>
        <charset val="134"/>
      </rPr>
      <t>1050人*150元</t>
    </r>
  </si>
  <si>
    <t>城乡医疗救助费</t>
  </si>
  <si>
    <t>2015年医疗救助工作正在摸底调查阶段，2016年度预计需要医疗救助资金预算80万元，参照2015年9底上级已下拨24万元，需要区级财政列入2016年区财政预算20万元。</t>
  </si>
  <si>
    <t>老干部药费统筹</t>
  </si>
  <si>
    <t>根据文件规定，老干部统筹药费6000元人/年*20人=12万元</t>
  </si>
  <si>
    <r>
      <rPr>
        <sz val="10"/>
        <color indexed="8"/>
        <rFont val="Tahoma"/>
        <charset val="134"/>
      </rPr>
      <t>2015</t>
    </r>
    <r>
      <rPr>
        <sz val="10"/>
        <color indexed="8"/>
        <rFont val="宋体"/>
        <charset val="134"/>
      </rPr>
      <t>老干部药费超支</t>
    </r>
  </si>
  <si>
    <t>根据对上年药费的统计，预计共需要80万元</t>
  </si>
  <si>
    <t>建国前老工人药费统筹</t>
  </si>
  <si>
    <t>根据文件规定，老工人统筹药费4000元人/年*9人=3.6万元</t>
  </si>
  <si>
    <r>
      <rPr>
        <sz val="10"/>
        <color indexed="8"/>
        <rFont val="Tahoma"/>
        <charset val="134"/>
      </rPr>
      <t>2015</t>
    </r>
    <r>
      <rPr>
        <sz val="10"/>
        <color indexed="8"/>
        <rFont val="宋体"/>
        <charset val="134"/>
      </rPr>
      <t>建国前老工人药费超支</t>
    </r>
  </si>
  <si>
    <t>根据对上年药费的统计，预计共需要10万元</t>
  </si>
  <si>
    <t>基本公共卫生区配套资金</t>
  </si>
  <si>
    <r>
      <rPr>
        <sz val="10"/>
        <color indexed="8"/>
        <rFont val="宋体"/>
        <charset val="134"/>
      </rPr>
      <t>按服务人口</t>
    </r>
    <r>
      <rPr>
        <sz val="10"/>
        <color indexed="8"/>
        <rFont val="Tahoma"/>
        <charset val="134"/>
      </rPr>
      <t>41173</t>
    </r>
    <r>
      <rPr>
        <sz val="10"/>
        <color indexed="8"/>
        <rFont val="宋体"/>
        <charset val="134"/>
      </rPr>
      <t>人，每人</t>
    </r>
    <r>
      <rPr>
        <sz val="10"/>
        <color indexed="8"/>
        <rFont val="Tahoma"/>
        <charset val="134"/>
      </rPr>
      <t>11.5元配套。</t>
    </r>
  </si>
  <si>
    <t>城乡养老保险补贴</t>
  </si>
  <si>
    <r>
      <rPr>
        <sz val="9"/>
        <color indexed="8"/>
        <rFont val="Tahoma"/>
        <charset val="134"/>
      </rPr>
      <t>重度残疾46人，财政补贴2024</t>
    </r>
    <r>
      <rPr>
        <sz val="9"/>
        <rFont val="宋体"/>
        <charset val="134"/>
      </rPr>
      <t>元；独生子女及农村双女户</t>
    </r>
    <r>
      <rPr>
        <sz val="9"/>
        <color indexed="8"/>
        <rFont val="Tahoma"/>
        <charset val="134"/>
      </rPr>
      <t>140人，共9240元；</t>
    </r>
    <r>
      <rPr>
        <sz val="9"/>
        <rFont val="宋体"/>
        <charset val="134"/>
      </rPr>
      <t>缴费人员区财政补贴</t>
    </r>
    <r>
      <rPr>
        <sz val="9"/>
        <color indexed="8"/>
        <rFont val="Tahoma"/>
        <charset val="134"/>
      </rPr>
      <t>8235</t>
    </r>
    <r>
      <rPr>
        <sz val="9"/>
        <rFont val="宋体"/>
        <charset val="134"/>
      </rPr>
      <t>人*</t>
    </r>
    <r>
      <rPr>
        <sz val="9"/>
        <color indexed="8"/>
        <rFont val="Tahoma"/>
        <charset val="134"/>
      </rPr>
      <t>1</t>
    </r>
    <r>
      <rPr>
        <sz val="9"/>
        <rFont val="宋体"/>
        <charset val="134"/>
      </rPr>
      <t>0元/人，</t>
    </r>
    <r>
      <rPr>
        <sz val="9"/>
        <color indexed="8"/>
        <rFont val="Tahoma"/>
        <charset val="134"/>
      </rPr>
      <t>1200人*20元/人</t>
    </r>
  </si>
  <si>
    <t>农村原民办代课老师生活补贴</t>
  </si>
  <si>
    <t>根据文件要求农村原民办代课老师生活补贴区配套50%，计7万元</t>
  </si>
  <si>
    <t>特殊困难家庭救助费</t>
  </si>
  <si>
    <r>
      <rPr>
        <sz val="10"/>
        <color indexed="8"/>
        <rFont val="Tahoma"/>
        <charset val="134"/>
      </rPr>
      <t xml:space="preserve">
</t>
    </r>
    <r>
      <rPr>
        <sz val="10"/>
        <color indexed="8"/>
        <rFont val="宋体"/>
        <charset val="134"/>
      </rPr>
      <t>城镇及农村义务兵优待金</t>
    </r>
  </si>
  <si>
    <t>义务兵优待34人，区配套50%，需13.59万元，农村义务兵优待金需13.69万元</t>
  </si>
  <si>
    <t>高龄老人生活补助</t>
  </si>
  <si>
    <t>为80周岁以上老人发放高龄补贴，年龄在80-89周岁的1019人*600元需经费61.14万元，年龄在90-99周岁的73人*1200元需经费8.76万元，100周岁以上的1人*3600元，需经费0.36万元</t>
  </si>
  <si>
    <t>贫困重度残疾人生活补助</t>
  </si>
  <si>
    <r>
      <rPr>
        <sz val="10"/>
        <color indexed="8"/>
        <rFont val="宋体"/>
        <charset val="134"/>
      </rPr>
      <t>生活补贴</t>
    </r>
    <r>
      <rPr>
        <sz val="10"/>
        <color indexed="8"/>
        <rFont val="Tahoma"/>
        <charset val="134"/>
      </rPr>
      <t>1.014</t>
    </r>
    <r>
      <rPr>
        <sz val="10"/>
        <color indexed="8"/>
        <rFont val="宋体"/>
        <charset val="134"/>
      </rPr>
      <t>万元，护理补贴</t>
    </r>
    <r>
      <rPr>
        <sz val="10"/>
        <color indexed="8"/>
        <rFont val="Tahoma"/>
        <charset val="134"/>
      </rPr>
      <t>0.884</t>
    </r>
    <r>
      <rPr>
        <sz val="10"/>
        <color indexed="8"/>
        <rFont val="宋体"/>
        <charset val="134"/>
      </rPr>
      <t>万元，贫困残疾学生及贫困残疾人家庭子女救助</t>
    </r>
    <r>
      <rPr>
        <sz val="10"/>
        <color indexed="8"/>
        <rFont val="Tahoma"/>
        <charset val="134"/>
      </rPr>
      <t>0.5</t>
    </r>
    <r>
      <rPr>
        <sz val="10"/>
        <color indexed="8"/>
        <rFont val="宋体"/>
        <charset val="134"/>
      </rPr>
      <t>万元，济困助学救助</t>
    </r>
    <r>
      <rPr>
        <sz val="10"/>
        <color indexed="8"/>
        <rFont val="Tahoma"/>
        <charset val="134"/>
      </rPr>
      <t>1.25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</si>
  <si>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农村精简退职老职工</t>
    </r>
    <r>
      <rPr>
        <sz val="10"/>
        <color indexed="8"/>
        <rFont val="Tahoma"/>
        <charset val="134"/>
      </rPr>
      <t>40%</t>
    </r>
    <r>
      <rPr>
        <sz val="10"/>
        <color indexed="8"/>
        <rFont val="宋体"/>
        <charset val="134"/>
      </rPr>
      <t>救济</t>
    </r>
  </si>
  <si>
    <t>60人*144元/年需经费0.864万元</t>
  </si>
  <si>
    <t>城市低保费</t>
  </si>
  <si>
    <t>根据提前下达转移支付资金，结合实际发放情况配套区级负担资金</t>
  </si>
  <si>
    <t>农村低保费</t>
  </si>
  <si>
    <t>农村五保费</t>
  </si>
  <si>
    <r>
      <rPr>
        <sz val="10"/>
        <color indexed="8"/>
        <rFont val="Tahoma"/>
        <charset val="134"/>
      </rPr>
      <t>10</t>
    </r>
    <r>
      <rPr>
        <sz val="10"/>
        <rFont val="宋体"/>
        <charset val="134"/>
      </rPr>
      <t>人*7500*（1-10%）*70%（省以上负担10%，市区分担比例3：7）</t>
    </r>
  </si>
  <si>
    <t>自然灾害救助费</t>
  </si>
  <si>
    <r>
      <rPr>
        <sz val="10"/>
        <color indexed="8"/>
        <rFont val="宋体"/>
        <charset val="134"/>
      </rPr>
      <t>根据文件要求，需区配套资金1</t>
    </r>
    <r>
      <rPr>
        <sz val="10"/>
        <color indexed="8"/>
        <rFont val="宋体"/>
        <charset val="134"/>
      </rPr>
      <t>0万元</t>
    </r>
  </si>
  <si>
    <t>退役士兵一次性安置费</t>
  </si>
  <si>
    <r>
      <rPr>
        <sz val="10"/>
        <color indexed="8"/>
        <rFont val="Tahoma"/>
        <charset val="134"/>
      </rPr>
      <t>16</t>
    </r>
    <r>
      <rPr>
        <sz val="10"/>
        <rFont val="宋体"/>
        <charset val="134"/>
      </rPr>
      <t>人*</t>
    </r>
    <r>
      <rPr>
        <sz val="10"/>
        <color indexed="8"/>
        <rFont val="Tahoma"/>
        <charset val="134"/>
      </rPr>
      <t>35250</t>
    </r>
    <r>
      <rPr>
        <sz val="10"/>
        <rFont val="宋体"/>
        <charset val="134"/>
      </rPr>
      <t>+一期士官</t>
    </r>
    <r>
      <rPr>
        <sz val="10"/>
        <color indexed="8"/>
        <rFont val="Tahoma"/>
        <charset val="134"/>
      </rPr>
      <t>5</t>
    </r>
    <r>
      <rPr>
        <sz val="10"/>
        <rFont val="宋体"/>
        <charset val="134"/>
      </rPr>
      <t>人*</t>
    </r>
    <r>
      <rPr>
        <sz val="10"/>
        <color indexed="8"/>
        <rFont val="宋体"/>
        <charset val="134"/>
      </rPr>
      <t>45825</t>
    </r>
    <r>
      <rPr>
        <sz val="10"/>
        <rFont val="宋体"/>
        <charset val="134"/>
      </rPr>
      <t>+二期士官5人*</t>
    </r>
    <r>
      <rPr>
        <sz val="10"/>
        <color indexed="8"/>
        <rFont val="宋体"/>
        <charset val="134"/>
      </rPr>
      <t>56400</t>
    </r>
    <r>
      <rPr>
        <sz val="10"/>
        <rFont val="宋体"/>
        <charset val="134"/>
      </rPr>
      <t>+三期士官</t>
    </r>
    <r>
      <rPr>
        <sz val="10"/>
        <color indexed="8"/>
        <rFont val="宋体"/>
        <charset val="134"/>
      </rPr>
      <t>8人</t>
    </r>
    <r>
      <rPr>
        <sz val="10"/>
        <color indexed="8"/>
        <rFont val="Tahoma"/>
        <charset val="134"/>
      </rPr>
      <t>*126000+</t>
    </r>
    <r>
      <rPr>
        <sz val="10"/>
        <rFont val="宋体"/>
        <charset val="134"/>
      </rPr>
      <t>转业士官</t>
    </r>
    <r>
      <rPr>
        <sz val="10"/>
        <color indexed="8"/>
        <rFont val="Tahoma"/>
        <charset val="134"/>
      </rPr>
      <t>7</t>
    </r>
    <r>
      <rPr>
        <sz val="10"/>
        <color indexed="8"/>
        <rFont val="宋体"/>
        <charset val="134"/>
      </rPr>
      <t>人</t>
    </r>
    <r>
      <rPr>
        <sz val="10"/>
        <color indexed="8"/>
        <rFont val="Tahoma"/>
        <charset val="134"/>
      </rPr>
      <t>*6600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+3*5*550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/</t>
    </r>
    <r>
      <rPr>
        <sz val="10"/>
        <color indexed="8"/>
        <rFont val="宋体"/>
        <charset val="134"/>
      </rPr>
      <t>月（生活补助）</t>
    </r>
    <r>
      <rPr>
        <sz val="10"/>
        <color indexed="8"/>
        <rFont val="Tahoma"/>
        <charset val="134"/>
      </rPr>
      <t>+100612</t>
    </r>
    <r>
      <rPr>
        <sz val="10"/>
        <color indexed="8"/>
        <rFont val="宋体"/>
        <charset val="134"/>
      </rPr>
      <t>（</t>
    </r>
    <r>
      <rPr>
        <sz val="10"/>
        <color indexed="8"/>
        <rFont val="Tahoma"/>
        <charset val="134"/>
      </rPr>
      <t>7</t>
    </r>
    <r>
      <rPr>
        <sz val="10"/>
        <color indexed="8"/>
        <rFont val="宋体"/>
        <charset val="134"/>
      </rPr>
      <t>个待分）</t>
    </r>
    <r>
      <rPr>
        <sz val="10"/>
        <color indexed="8"/>
        <rFont val="Tahoma"/>
        <charset val="134"/>
      </rPr>
      <t>=205.38*70%</t>
    </r>
  </si>
  <si>
    <t>基本药物零差率补助</t>
  </si>
  <si>
    <r>
      <rPr>
        <sz val="10"/>
        <color indexed="8"/>
        <rFont val="宋体"/>
        <charset val="134"/>
      </rPr>
      <t>海北镇卫生院根据上年实际预计安排</t>
    </r>
    <r>
      <rPr>
        <sz val="10"/>
        <color indexed="8"/>
        <rFont val="Tahoma"/>
        <charset val="134"/>
      </rPr>
      <t>5</t>
    </r>
    <r>
      <rPr>
        <sz val="10"/>
        <color indexed="8"/>
        <rFont val="宋体"/>
        <charset val="134"/>
      </rPr>
      <t>万元，村卫生室</t>
    </r>
    <r>
      <rPr>
        <sz val="10"/>
        <color indexed="8"/>
        <rFont val="Tahoma"/>
        <charset val="134"/>
      </rPr>
      <t>13.25</t>
    </r>
    <r>
      <rPr>
        <sz val="10"/>
        <color indexed="8"/>
        <rFont val="宋体"/>
        <charset val="134"/>
      </rPr>
      <t>万元（根据</t>
    </r>
    <r>
      <rPr>
        <sz val="10"/>
        <color indexed="8"/>
        <rFont val="Tahoma"/>
        <charset val="134"/>
      </rPr>
      <t>26500</t>
    </r>
    <r>
      <rPr>
        <sz val="10"/>
        <color indexed="8"/>
        <rFont val="宋体"/>
        <charset val="134"/>
      </rPr>
      <t>人</t>
    </r>
    <r>
      <rPr>
        <sz val="10"/>
        <color indexed="8"/>
        <rFont val="Tahoma"/>
        <charset val="134"/>
      </rPr>
      <t>*10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/</t>
    </r>
    <r>
      <rPr>
        <sz val="10"/>
        <color indexed="8"/>
        <rFont val="宋体"/>
        <charset val="134"/>
      </rPr>
      <t>人</t>
    </r>
    <r>
      <rPr>
        <sz val="10"/>
        <color indexed="8"/>
        <rFont val="Tahoma"/>
        <charset val="134"/>
      </rPr>
      <t>*50%</t>
    </r>
    <r>
      <rPr>
        <sz val="10"/>
        <color indexed="8"/>
        <rFont val="宋体"/>
        <charset val="134"/>
      </rPr>
      <t>）</t>
    </r>
  </si>
  <si>
    <t>村医养老保险金</t>
  </si>
  <si>
    <r>
      <rPr>
        <sz val="10"/>
        <color indexed="8"/>
        <rFont val="Tahoma"/>
        <charset val="134"/>
      </rPr>
      <t>37</t>
    </r>
    <r>
      <rPr>
        <sz val="10"/>
        <color indexed="8"/>
        <rFont val="宋体"/>
        <charset val="134"/>
      </rPr>
      <t>人</t>
    </r>
    <r>
      <rPr>
        <sz val="10"/>
        <color indexed="8"/>
        <rFont val="Tahoma"/>
        <charset val="134"/>
      </rPr>
      <t>*500</t>
    </r>
    <r>
      <rPr>
        <sz val="10"/>
        <color indexed="8"/>
        <rFont val="宋体"/>
        <charset val="134"/>
      </rPr>
      <t>元</t>
    </r>
    <r>
      <rPr>
        <sz val="10"/>
        <color indexed="8"/>
        <rFont val="Tahoma"/>
        <charset val="134"/>
      </rPr>
      <t>/</t>
    </r>
    <r>
      <rPr>
        <sz val="10"/>
        <color indexed="8"/>
        <rFont val="宋体"/>
        <charset val="134"/>
      </rPr>
      <t>年、人</t>
    </r>
  </si>
  <si>
    <t>免费技术服务</t>
  </si>
  <si>
    <r>
      <rPr>
        <sz val="9"/>
        <color indexed="8"/>
        <rFont val="Tahoma"/>
        <charset val="134"/>
      </rPr>
      <t>省市县15%：10%：75%，全年预计27</t>
    </r>
    <r>
      <rPr>
        <sz val="9"/>
        <rFont val="宋体"/>
        <charset val="134"/>
      </rPr>
      <t>万元*75%</t>
    </r>
    <r>
      <rPr>
        <sz val="9"/>
        <color indexed="8"/>
        <rFont val="Tahoma"/>
        <charset val="134"/>
      </rPr>
      <t>,含手术并发症16人药费.</t>
    </r>
  </si>
  <si>
    <t>已婚育龄妇女免费查体</t>
  </si>
  <si>
    <r>
      <rPr>
        <sz val="9"/>
        <color indexed="8"/>
        <rFont val="宋体"/>
        <charset val="134"/>
      </rPr>
      <t>7750</t>
    </r>
    <r>
      <rPr>
        <sz val="9"/>
        <rFont val="宋体"/>
        <charset val="134"/>
      </rPr>
      <t>人*</t>
    </r>
    <r>
      <rPr>
        <sz val="9"/>
        <color indexed="8"/>
        <rFont val="Tahoma"/>
        <charset val="134"/>
      </rPr>
      <t>8</t>
    </r>
    <r>
      <rPr>
        <sz val="9"/>
        <rFont val="宋体"/>
        <charset val="134"/>
      </rPr>
      <t>元/人*50%（市县5：5）</t>
    </r>
  </si>
  <si>
    <r>
      <rPr>
        <sz val="10"/>
        <color indexed="8"/>
        <rFont val="宋体"/>
        <charset val="134"/>
      </rPr>
      <t>独生子女父母</t>
    </r>
    <r>
      <rPr>
        <sz val="10"/>
        <color indexed="8"/>
        <rFont val="Tahoma"/>
        <charset val="134"/>
      </rPr>
      <t>10</t>
    </r>
    <r>
      <rPr>
        <sz val="10"/>
        <color indexed="8"/>
        <rFont val="宋体"/>
        <charset val="134"/>
      </rPr>
      <t>元奖励</t>
    </r>
  </si>
  <si>
    <r>
      <rPr>
        <sz val="9"/>
        <color indexed="8"/>
        <rFont val="宋体"/>
        <charset val="134"/>
      </rPr>
      <t>2740</t>
    </r>
    <r>
      <rPr>
        <sz val="9"/>
        <rFont val="宋体"/>
        <charset val="134"/>
      </rPr>
      <t>人*1</t>
    </r>
    <r>
      <rPr>
        <sz val="9"/>
        <color indexed="8"/>
        <rFont val="Tahoma"/>
        <charset val="134"/>
      </rPr>
      <t>0</t>
    </r>
    <r>
      <rPr>
        <sz val="9"/>
        <rFont val="宋体"/>
        <charset val="134"/>
      </rPr>
      <t>元/月*12个月</t>
    </r>
  </si>
  <si>
    <r>
      <rPr>
        <sz val="10"/>
        <color indexed="8"/>
        <rFont val="宋体"/>
        <charset val="134"/>
      </rPr>
      <t>独生子女父母一次性</t>
    </r>
    <r>
      <rPr>
        <sz val="10"/>
        <color indexed="8"/>
        <rFont val="Tahoma"/>
        <charset val="134"/>
      </rPr>
      <t>3000</t>
    </r>
    <r>
      <rPr>
        <sz val="10"/>
        <color indexed="8"/>
        <rFont val="宋体"/>
        <charset val="134"/>
      </rPr>
      <t>元奖励</t>
    </r>
  </si>
  <si>
    <r>
      <rPr>
        <sz val="9"/>
        <color indexed="8"/>
        <rFont val="Tahoma"/>
        <charset val="134"/>
      </rPr>
      <t>260</t>
    </r>
    <r>
      <rPr>
        <sz val="9"/>
        <rFont val="宋体"/>
        <charset val="134"/>
      </rPr>
      <t>人*3000元/人</t>
    </r>
  </si>
  <si>
    <r>
      <rPr>
        <sz val="10"/>
        <color indexed="8"/>
        <rFont val="宋体"/>
        <charset val="134"/>
      </rPr>
      <t>城镇无业独生子女父母一次性</t>
    </r>
    <r>
      <rPr>
        <sz val="10"/>
        <color indexed="8"/>
        <rFont val="Tahoma"/>
        <charset val="134"/>
      </rPr>
      <t>3000</t>
    </r>
    <r>
      <rPr>
        <sz val="10"/>
        <color indexed="8"/>
        <rFont val="宋体"/>
        <charset val="134"/>
      </rPr>
      <t>元奖励</t>
    </r>
  </si>
  <si>
    <r>
      <rPr>
        <sz val="9"/>
        <color indexed="8"/>
        <rFont val="Tahoma"/>
        <charset val="134"/>
      </rPr>
      <t>12</t>
    </r>
    <r>
      <rPr>
        <sz val="9"/>
        <rFont val="宋体"/>
        <charset val="134"/>
      </rPr>
      <t>人*3000元/人</t>
    </r>
  </si>
  <si>
    <t>部分计划生育家庭奖励扶助</t>
  </si>
  <si>
    <r>
      <rPr>
        <sz val="9"/>
        <rFont val="Tahoma"/>
        <charset val="134"/>
      </rPr>
      <t>159</t>
    </r>
    <r>
      <rPr>
        <sz val="9"/>
        <color indexed="8"/>
        <rFont val="Tahoma"/>
        <charset val="134"/>
      </rPr>
      <t>*</t>
    </r>
    <r>
      <rPr>
        <sz val="9"/>
        <rFont val="宋体"/>
        <charset val="134"/>
      </rPr>
      <t>960元/年*（1-60%）*70%（市县3：7）</t>
    </r>
  </si>
  <si>
    <t>计划生育特别扶助</t>
  </si>
  <si>
    <r>
      <rPr>
        <sz val="9"/>
        <color indexed="8"/>
        <rFont val="Tahoma"/>
        <charset val="134"/>
      </rPr>
      <t>33</t>
    </r>
    <r>
      <rPr>
        <sz val="9"/>
        <rFont val="宋体"/>
        <charset val="134"/>
      </rPr>
      <t>人*</t>
    </r>
    <r>
      <rPr>
        <sz val="9"/>
        <color indexed="8"/>
        <rFont val="宋体"/>
        <charset val="134"/>
      </rPr>
      <t>4728</t>
    </r>
    <r>
      <rPr>
        <sz val="9"/>
        <rFont val="宋体"/>
        <charset val="134"/>
      </rPr>
      <t>元/年*（1-60%）*80%（市县2：8）</t>
    </r>
  </si>
  <si>
    <t>计划生育家庭一次性救助</t>
  </si>
  <si>
    <t>按照唐山市政府2013年10号文要求死亡3*10000，伤残3*10000，父母伤残、死亡16*1500</t>
  </si>
  <si>
    <t>计划生育公益金（救助金）</t>
  </si>
  <si>
    <t>4万人口，每人1元</t>
  </si>
  <si>
    <r>
      <rPr>
        <sz val="10"/>
        <color indexed="8"/>
        <rFont val="Tahoma"/>
        <charset val="134"/>
      </rPr>
      <t>2003</t>
    </r>
    <r>
      <rPr>
        <sz val="10"/>
        <color indexed="8"/>
        <rFont val="宋体"/>
        <charset val="134"/>
      </rPr>
      <t>年以前退休人员生活补贴</t>
    </r>
  </si>
  <si>
    <t>机关2003以前退休人员补差每月17.83万元，全年预计214万元</t>
  </si>
  <si>
    <t>财政对行政社会保险基金补助</t>
  </si>
  <si>
    <r>
      <rPr>
        <sz val="10"/>
        <color indexed="8"/>
        <rFont val="宋体"/>
        <charset val="134"/>
      </rPr>
      <t>全年预计待遇支出3</t>
    </r>
    <r>
      <rPr>
        <sz val="10"/>
        <color indexed="8"/>
        <rFont val="宋体"/>
        <charset val="134"/>
      </rPr>
      <t>390万元，保费收入1240万元，缺口2150万元</t>
    </r>
  </si>
  <si>
    <t>就业再就业补助金</t>
  </si>
  <si>
    <t>区配套6万元</t>
  </si>
  <si>
    <t>环保局</t>
  </si>
  <si>
    <t>环境治理</t>
  </si>
  <si>
    <t>防疫支出</t>
  </si>
  <si>
    <t>困难企业补贴</t>
  </si>
  <si>
    <r>
      <rPr>
        <sz val="10"/>
        <color indexed="8"/>
        <rFont val="宋体"/>
        <charset val="134"/>
      </rPr>
      <t>国有留守企业人员工资及保险补贴全年预计</t>
    </r>
    <r>
      <rPr>
        <sz val="10"/>
        <color indexed="8"/>
        <rFont val="Tahoma"/>
        <charset val="134"/>
      </rPr>
      <t>200</t>
    </r>
    <r>
      <rPr>
        <sz val="10"/>
        <color indexed="8"/>
        <rFont val="宋体"/>
        <charset val="134"/>
      </rPr>
      <t>万元</t>
    </r>
  </si>
  <si>
    <t>招商局</t>
  </si>
  <si>
    <t>项目前期费用</t>
  </si>
  <si>
    <r>
      <rPr>
        <sz val="10"/>
        <color indexed="8"/>
        <rFont val="宋体"/>
        <charset val="134"/>
      </rPr>
      <t>根据招商局</t>
    </r>
    <r>
      <rPr>
        <sz val="10"/>
        <color indexed="8"/>
        <rFont val="Tahoma"/>
        <charset val="134"/>
      </rPr>
      <t>2016</t>
    </r>
    <r>
      <rPr>
        <sz val="10"/>
        <color indexed="8"/>
        <rFont val="宋体"/>
        <charset val="134"/>
      </rPr>
      <t>年项目招商活动安排计划，预计项目前期费用</t>
    </r>
    <r>
      <rPr>
        <sz val="10"/>
        <color indexed="8"/>
        <rFont val="Tahoma"/>
        <charset val="134"/>
      </rPr>
      <t>40</t>
    </r>
    <r>
      <rPr>
        <sz val="10"/>
        <color indexed="8"/>
        <rFont val="宋体"/>
        <charset val="134"/>
      </rPr>
      <t>万元</t>
    </r>
  </si>
  <si>
    <t>企业贡献奖</t>
  </si>
  <si>
    <t>农业保险保费补贴</t>
  </si>
  <si>
    <t>按照保险公司上报的预算及上年实际，区级需安排配套资金35万元</t>
  </si>
  <si>
    <t>村官补助</t>
  </si>
  <si>
    <r>
      <rPr>
        <sz val="10"/>
        <color indexed="8"/>
        <rFont val="宋体"/>
        <charset val="134"/>
      </rPr>
      <t>目前村官</t>
    </r>
    <r>
      <rPr>
        <sz val="10"/>
        <color indexed="8"/>
        <rFont val="Tahoma"/>
        <charset val="134"/>
      </rPr>
      <t>3</t>
    </r>
    <r>
      <rPr>
        <sz val="10"/>
        <color indexed="8"/>
        <rFont val="宋体"/>
        <charset val="134"/>
      </rPr>
      <t>人全年人员经费19.95万元，扣除提前下达转移支付资金4.83万元，剩余由区级负担15.12万元。</t>
    </r>
  </si>
  <si>
    <t>村干部工资</t>
  </si>
  <si>
    <r>
      <rPr>
        <sz val="10"/>
        <color indexed="8"/>
        <rFont val="宋体"/>
        <charset val="134"/>
      </rPr>
      <t>海北镇上报实际工资预算</t>
    </r>
    <r>
      <rPr>
        <sz val="10"/>
        <color indexed="8"/>
        <rFont val="Tahoma"/>
        <charset val="134"/>
      </rPr>
      <t>90.24</t>
    </r>
    <r>
      <rPr>
        <sz val="10"/>
        <color indexed="8"/>
        <rFont val="宋体"/>
        <charset val="134"/>
      </rPr>
      <t>万元，另安排提标区级负担</t>
    </r>
    <r>
      <rPr>
        <sz val="10"/>
        <color indexed="8"/>
        <rFont val="Tahoma"/>
        <charset val="134"/>
      </rPr>
      <t>35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</si>
  <si>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宋体"/>
        <charset val="134"/>
      </rPr>
      <t>计生专干</t>
    </r>
    <r>
      <rPr>
        <sz val="10"/>
        <color indexed="8"/>
        <rFont val="Tahoma"/>
        <charset val="134"/>
      </rPr>
      <t>30%</t>
    </r>
    <r>
      <rPr>
        <sz val="10"/>
        <color indexed="8"/>
        <rFont val="宋体"/>
        <charset val="134"/>
      </rPr>
      <t>工资</t>
    </r>
  </si>
  <si>
    <t>村经费补贴</t>
  </si>
  <si>
    <r>
      <rPr>
        <sz val="10"/>
        <color indexed="8"/>
        <rFont val="宋体"/>
        <charset val="134"/>
      </rPr>
      <t>全区</t>
    </r>
    <r>
      <rPr>
        <sz val="10"/>
        <color indexed="8"/>
        <rFont val="Tahoma"/>
        <charset val="134"/>
      </rPr>
      <t>20</t>
    </r>
    <r>
      <rPr>
        <sz val="10"/>
        <color indexed="8"/>
        <rFont val="宋体"/>
        <charset val="134"/>
      </rPr>
      <t>个行政村，按规模大村1.5万元每年小村1万元运转经费</t>
    </r>
  </si>
  <si>
    <t>政府债务还本付息支出</t>
  </si>
  <si>
    <r>
      <rPr>
        <sz val="10"/>
        <color indexed="8"/>
        <rFont val="Tahoma"/>
        <charset val="134"/>
      </rPr>
      <t>2013</t>
    </r>
    <r>
      <rPr>
        <sz val="10"/>
        <color indexed="8"/>
        <rFont val="宋体"/>
        <charset val="134"/>
      </rPr>
      <t>年政府转贷资金本年到期，需偿还本金</t>
    </r>
    <r>
      <rPr>
        <sz val="10"/>
        <color indexed="8"/>
        <rFont val="Tahoma"/>
        <charset val="134"/>
      </rPr>
      <t>500</t>
    </r>
    <r>
      <rPr>
        <sz val="10"/>
        <color indexed="8"/>
        <rFont val="宋体"/>
        <charset val="134"/>
      </rPr>
      <t>万元</t>
    </r>
  </si>
  <si>
    <t>派遣公司经费</t>
  </si>
  <si>
    <t>水资办</t>
  </si>
  <si>
    <t>农业社区</t>
  </si>
  <si>
    <t>农总经费</t>
  </si>
  <si>
    <t>国地税经费</t>
  </si>
  <si>
    <t>国土局</t>
  </si>
  <si>
    <t>国土局专项</t>
  </si>
  <si>
    <r>
      <rPr>
        <sz val="10"/>
        <color indexed="8"/>
        <rFont val="宋体"/>
        <charset val="134"/>
      </rPr>
      <t>根据冀国土办发【</t>
    </r>
    <r>
      <rPr>
        <sz val="10"/>
        <color indexed="8"/>
        <rFont val="Tahoma"/>
        <charset val="134"/>
      </rPr>
      <t>2014</t>
    </r>
    <r>
      <rPr>
        <sz val="10"/>
        <color indexed="8"/>
        <rFont val="宋体"/>
        <charset val="134"/>
      </rPr>
      <t>】</t>
    </r>
    <r>
      <rPr>
        <sz val="10"/>
        <color indexed="8"/>
        <rFont val="Tahoma"/>
        <charset val="134"/>
      </rPr>
      <t>30</t>
    </r>
    <r>
      <rPr>
        <sz val="10"/>
        <color indexed="8"/>
        <rFont val="宋体"/>
        <charset val="134"/>
      </rPr>
      <t>号要求土地集约利用评价更新工作</t>
    </r>
    <r>
      <rPr>
        <sz val="10"/>
        <color indexed="8"/>
        <rFont val="Tahoma"/>
        <charset val="134"/>
      </rPr>
      <t>25</t>
    </r>
    <r>
      <rPr>
        <sz val="10"/>
        <color indexed="8"/>
        <rFont val="宋体"/>
        <charset val="134"/>
      </rPr>
      <t>万元；根据冀国土办发【</t>
    </r>
    <r>
      <rPr>
        <sz val="10"/>
        <color indexed="8"/>
        <rFont val="Tahoma"/>
        <charset val="134"/>
      </rPr>
      <t>2014</t>
    </r>
    <r>
      <rPr>
        <sz val="10"/>
        <color indexed="8"/>
        <rFont val="宋体"/>
        <charset val="134"/>
      </rPr>
      <t>】</t>
    </r>
    <r>
      <rPr>
        <sz val="10"/>
        <color indexed="8"/>
        <rFont val="Tahoma"/>
        <charset val="134"/>
      </rPr>
      <t>60</t>
    </r>
    <r>
      <rPr>
        <sz val="10"/>
        <color indexed="8"/>
        <rFont val="宋体"/>
        <charset val="134"/>
      </rPr>
      <t>号要求，土地整治规划修改工作</t>
    </r>
    <r>
      <rPr>
        <sz val="10"/>
        <color indexed="8"/>
        <rFont val="Tahoma"/>
        <charset val="134"/>
      </rPr>
      <t>17.5</t>
    </r>
    <r>
      <rPr>
        <sz val="10"/>
        <color indexed="8"/>
        <rFont val="宋体"/>
        <charset val="134"/>
      </rPr>
      <t>万元；根据冀国土资发【</t>
    </r>
    <r>
      <rPr>
        <sz val="10"/>
        <color indexed="8"/>
        <rFont val="Tahoma"/>
        <charset val="134"/>
      </rPr>
      <t>2015</t>
    </r>
    <r>
      <rPr>
        <sz val="10"/>
        <color indexed="8"/>
        <rFont val="宋体"/>
        <charset val="134"/>
      </rPr>
      <t>】</t>
    </r>
    <r>
      <rPr>
        <sz val="10"/>
        <color indexed="8"/>
        <rFont val="Tahoma"/>
        <charset val="134"/>
      </rPr>
      <t>47</t>
    </r>
    <r>
      <rPr>
        <sz val="10"/>
        <color indexed="8"/>
        <rFont val="宋体"/>
        <charset val="134"/>
      </rPr>
      <t>号要求，永久基本农田划定工作</t>
    </r>
    <r>
      <rPr>
        <sz val="10"/>
        <color indexed="8"/>
        <rFont val="Tahoma"/>
        <charset val="134"/>
      </rPr>
      <t>74.5</t>
    </r>
    <r>
      <rPr>
        <sz val="10"/>
        <color indexed="8"/>
        <rFont val="宋体"/>
        <charset val="134"/>
      </rPr>
      <t>万元；根据冀国土资办字【</t>
    </r>
    <r>
      <rPr>
        <sz val="10"/>
        <color indexed="8"/>
        <rFont val="Tahoma"/>
        <charset val="134"/>
      </rPr>
      <t>2015</t>
    </r>
    <r>
      <rPr>
        <sz val="10"/>
        <color indexed="8"/>
        <rFont val="宋体"/>
        <charset val="134"/>
      </rPr>
      <t>】</t>
    </r>
    <r>
      <rPr>
        <sz val="10"/>
        <color indexed="8"/>
        <rFont val="Tahoma"/>
        <charset val="134"/>
      </rPr>
      <t>46</t>
    </r>
    <r>
      <rPr>
        <sz val="10"/>
        <color indexed="8"/>
        <rFont val="宋体"/>
        <charset val="134"/>
      </rPr>
      <t>号要求，土地利用总体规划调整完善工伤</t>
    </r>
    <r>
      <rPr>
        <sz val="10"/>
        <color indexed="8"/>
        <rFont val="Tahoma"/>
        <charset val="134"/>
      </rPr>
      <t>85.8</t>
    </r>
    <r>
      <rPr>
        <sz val="10"/>
        <color indexed="8"/>
        <rFont val="宋体"/>
        <charset val="134"/>
      </rPr>
      <t>万元；</t>
    </r>
    <r>
      <rPr>
        <sz val="10"/>
        <color indexed="8"/>
        <rFont val="Tahoma"/>
        <charset val="134"/>
      </rPr>
      <t>2015</t>
    </r>
    <r>
      <rPr>
        <sz val="10"/>
        <color indexed="8"/>
        <rFont val="宋体"/>
        <charset val="134"/>
      </rPr>
      <t>年度土地变更调查工作</t>
    </r>
    <r>
      <rPr>
        <sz val="10"/>
        <color indexed="8"/>
        <rFont val="Tahoma"/>
        <charset val="134"/>
      </rPr>
      <t>8.8</t>
    </r>
    <r>
      <rPr>
        <sz val="10"/>
        <color indexed="8"/>
        <rFont val="宋体"/>
        <charset val="134"/>
      </rPr>
      <t>万元。</t>
    </r>
  </si>
  <si>
    <t>预留工资</t>
  </si>
  <si>
    <t>总预备费</t>
  </si>
  <si>
    <t>一般公共预算安排项目资金合计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</si>
</sst>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61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indexed="8"/>
      <name val="Tahoma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9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7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44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49" fillId="0" borderId="0"/>
    <xf numFmtId="0" fontId="50" fillId="0" borderId="0"/>
    <xf numFmtId="0" fontId="2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  <protection locked="0"/>
    </xf>
    <xf numFmtId="0" fontId="23" fillId="0" borderId="0" applyProtection="0"/>
    <xf numFmtId="0" fontId="9" fillId="0" borderId="0"/>
    <xf numFmtId="0" fontId="10" fillId="0" borderId="0">
      <protection locked="0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51" fillId="37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52" fillId="49" borderId="32" applyNumberFormat="0" applyAlignment="0" applyProtection="0">
      <alignment vertical="center"/>
    </xf>
    <xf numFmtId="0" fontId="53" fillId="50" borderId="3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7" fillId="49" borderId="35" applyNumberFormat="0" applyAlignment="0" applyProtection="0">
      <alignment vertical="center"/>
    </xf>
    <xf numFmtId="0" fontId="58" fillId="40" borderId="32" applyNumberFormat="0" applyAlignment="0" applyProtection="0">
      <alignment vertical="center"/>
    </xf>
    <xf numFmtId="0" fontId="59" fillId="0" borderId="0"/>
    <xf numFmtId="0" fontId="23" fillId="56" borderId="36" applyNumberFormat="0" applyFont="0" applyAlignment="0" applyProtection="0">
      <alignment vertical="center"/>
    </xf>
    <xf numFmtId="0" fontId="3" fillId="56" borderId="36" applyNumberFormat="0" applyFont="0" applyAlignment="0" applyProtection="0">
      <alignment vertical="center"/>
    </xf>
    <xf numFmtId="0" fontId="10" fillId="56" borderId="36" applyNumberFormat="0" applyFont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wrapText="1"/>
    </xf>
    <xf numFmtId="0" fontId="4" fillId="2" borderId="1" xfId="77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9" fillId="0" borderId="0" xfId="0" applyFont="1" applyFill="1" applyAlignment="1"/>
    <xf numFmtId="0" fontId="3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6" xfId="83" applyNumberFormat="1" applyFont="1" applyFill="1" applyBorder="1" applyAlignment="1" applyProtection="1">
      <alignment horizontal="left"/>
    </xf>
    <xf numFmtId="177" fontId="3" fillId="0" borderId="1" xfId="0" applyNumberFormat="1" applyFont="1" applyBorder="1">
      <alignment vertical="center"/>
    </xf>
    <xf numFmtId="0" fontId="12" fillId="0" borderId="7" xfId="83" applyNumberFormat="1" applyFont="1" applyFill="1" applyBorder="1" applyAlignment="1" applyProtection="1">
      <alignment horizontal="left"/>
    </xf>
    <xf numFmtId="0" fontId="12" fillId="0" borderId="7" xfId="83" applyNumberFormat="1" applyFont="1" applyFill="1" applyBorder="1" applyAlignment="1" applyProtection="1"/>
    <xf numFmtId="0" fontId="3" fillId="0" borderId="1" xfId="0" applyFont="1" applyFill="1" applyBorder="1" applyAlignment="1"/>
    <xf numFmtId="0" fontId="9" fillId="0" borderId="1" xfId="0" applyFont="1" applyFill="1" applyBorder="1" applyAlignment="1"/>
    <xf numFmtId="0" fontId="0" fillId="0" borderId="1" xfId="0" applyFill="1" applyBorder="1" applyAlignment="1"/>
    <xf numFmtId="0" fontId="1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0" xfId="76" applyFont="1" applyBorder="1" applyAlignment="1">
      <alignment horizontal="left" vertical="center" shrinkToFit="1"/>
    </xf>
    <xf numFmtId="0" fontId="15" fillId="0" borderId="10" xfId="76" applyFont="1" applyBorder="1" applyAlignment="1">
      <alignment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6" fillId="0" borderId="0" xfId="84" applyFont="1">
      <alignment vertical="center"/>
    </xf>
    <xf numFmtId="0" fontId="0" fillId="0" borderId="0" xfId="84">
      <alignment vertical="center"/>
    </xf>
    <xf numFmtId="0" fontId="2" fillId="0" borderId="0" xfId="84" applyFont="1" applyAlignment="1">
      <alignment horizontal="center" vertical="center"/>
    </xf>
    <xf numFmtId="0" fontId="3" fillId="0" borderId="0" xfId="84" applyFont="1">
      <alignment vertical="center"/>
    </xf>
    <xf numFmtId="0" fontId="11" fillId="0" borderId="2" xfId="84" applyFont="1" applyBorder="1" applyAlignment="1">
      <alignment horizontal="right" vertical="center"/>
    </xf>
    <xf numFmtId="0" fontId="17" fillId="0" borderId="3" xfId="84" applyFont="1" applyBorder="1" applyAlignment="1">
      <alignment horizontal="center" vertical="center"/>
    </xf>
    <xf numFmtId="0" fontId="17" fillId="0" borderId="5" xfId="84" applyFont="1" applyBorder="1" applyAlignment="1">
      <alignment horizontal="center" vertical="center"/>
    </xf>
    <xf numFmtId="0" fontId="17" fillId="0" borderId="4" xfId="84" applyFont="1" applyBorder="1" applyAlignment="1">
      <alignment horizontal="center" vertical="center"/>
    </xf>
    <xf numFmtId="0" fontId="17" fillId="0" borderId="1" xfId="84" applyFont="1" applyBorder="1" applyAlignment="1">
      <alignment horizontal="center" vertical="center"/>
    </xf>
    <xf numFmtId="0" fontId="17" fillId="0" borderId="13" xfId="84" applyFont="1" applyBorder="1" applyAlignment="1">
      <alignment horizontal="center" vertical="center"/>
    </xf>
    <xf numFmtId="0" fontId="17" fillId="0" borderId="1" xfId="84" applyFont="1" applyBorder="1" applyAlignment="1">
      <alignment horizontal="center" vertical="center" wrapText="1"/>
    </xf>
    <xf numFmtId="0" fontId="17" fillId="0" borderId="14" xfId="84" applyFont="1" applyBorder="1" applyAlignment="1">
      <alignment horizontal="center" vertical="center"/>
    </xf>
    <xf numFmtId="0" fontId="17" fillId="0" borderId="3" xfId="84" applyFont="1" applyBorder="1" applyAlignment="1">
      <alignment horizontal="center" vertical="center" wrapText="1"/>
    </xf>
    <xf numFmtId="0" fontId="3" fillId="0" borderId="1" xfId="84" applyFont="1" applyBorder="1">
      <alignment vertical="center"/>
    </xf>
    <xf numFmtId="178" fontId="12" fillId="0" borderId="1" xfId="87" applyNumberFormat="1" applyFont="1" applyFill="1" applyBorder="1" applyAlignment="1">
      <alignment vertical="center"/>
    </xf>
    <xf numFmtId="0" fontId="18" fillId="0" borderId="1" xfId="84" applyFont="1" applyBorder="1">
      <alignment vertical="center"/>
    </xf>
    <xf numFmtId="0" fontId="18" fillId="0" borderId="1" xfId="84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0" fillId="0" borderId="15" xfId="0" applyNumberFormat="1" applyBorder="1" applyAlignment="1">
      <alignment horizontal="left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left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1" fontId="3" fillId="0" borderId="1" xfId="0" applyNumberFormat="1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0" fillId="0" borderId="1" xfId="85" applyFont="1" applyFill="1" applyBorder="1" applyAlignment="1">
      <alignment vertical="center"/>
    </xf>
    <xf numFmtId="0" fontId="12" fillId="0" borderId="1" xfId="85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 shrinkToFit="1"/>
    </xf>
    <xf numFmtId="0" fontId="21" fillId="0" borderId="3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 shrinkToFit="1"/>
    </xf>
    <xf numFmtId="0" fontId="12" fillId="3" borderId="1" xfId="85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18" fillId="0" borderId="1" xfId="0" applyFont="1" applyBorder="1">
      <alignment vertical="center"/>
    </xf>
    <xf numFmtId="0" fontId="1" fillId="0" borderId="0" xfId="86" applyFont="1" applyFill="1" applyAlignment="1" applyProtection="1">
      <alignment horizontal="center" vertical="center"/>
      <protection locked="0"/>
    </xf>
    <xf numFmtId="0" fontId="22" fillId="0" borderId="0" xfId="86" applyFont="1" applyFill="1" applyAlignment="1" applyProtection="1">
      <alignment vertical="center"/>
      <protection locked="0"/>
    </xf>
    <xf numFmtId="0" fontId="23" fillId="0" borderId="0" xfId="86" applyFont="1" applyFill="1" applyAlignment="1" applyProtection="1">
      <alignment vertical="center"/>
      <protection locked="0"/>
    </xf>
    <xf numFmtId="0" fontId="23" fillId="0" borderId="0" xfId="86" applyFont="1" applyFill="1" applyAlignment="1" applyProtection="1">
      <alignment horizontal="right" vertical="center"/>
      <protection locked="0"/>
    </xf>
    <xf numFmtId="0" fontId="20" fillId="0" borderId="1" xfId="86" applyFont="1" applyFill="1" applyBorder="1" applyAlignment="1" applyProtection="1">
      <alignment horizontal="center" vertical="center"/>
      <protection locked="0"/>
    </xf>
    <xf numFmtId="0" fontId="12" fillId="0" borderId="1" xfId="86" applyFont="1" applyFill="1" applyBorder="1" applyAlignment="1" applyProtection="1">
      <alignment horizontal="center" vertical="center"/>
      <protection locked="0"/>
    </xf>
    <xf numFmtId="0" fontId="20" fillId="0" borderId="1" xfId="86" applyFont="1" applyFill="1" applyBorder="1" applyAlignment="1" applyProtection="1">
      <alignment horizontal="left" vertical="center"/>
      <protection locked="0"/>
    </xf>
    <xf numFmtId="177" fontId="12" fillId="0" borderId="1" xfId="86" applyNumberFormat="1" applyFont="1" applyFill="1" applyBorder="1" applyAlignment="1" applyProtection="1">
      <alignment horizontal="right" vertical="center"/>
    </xf>
    <xf numFmtId="0" fontId="12" fillId="0" borderId="1" xfId="86" applyFont="1" applyFill="1" applyBorder="1" applyAlignment="1" applyProtection="1">
      <alignment vertical="center"/>
    </xf>
    <xf numFmtId="1" fontId="20" fillId="0" borderId="1" xfId="86" applyNumberFormat="1" applyFont="1" applyFill="1" applyBorder="1" applyAlignment="1" applyProtection="1">
      <alignment vertical="center"/>
      <protection locked="0"/>
    </xf>
    <xf numFmtId="0" fontId="12" fillId="0" borderId="1" xfId="86" applyFont="1" applyFill="1" applyBorder="1" applyAlignment="1" applyProtection="1">
      <alignment vertical="center"/>
      <protection locked="0"/>
    </xf>
    <xf numFmtId="1" fontId="12" fillId="0" borderId="1" xfId="86" applyNumberFormat="1" applyFont="1" applyFill="1" applyBorder="1" applyAlignment="1" applyProtection="1">
      <alignment vertical="center"/>
      <protection locked="0"/>
    </xf>
    <xf numFmtId="1" fontId="12" fillId="0" borderId="1" xfId="86" applyNumberFormat="1" applyFont="1" applyFill="1" applyBorder="1" applyAlignment="1" applyProtection="1">
      <alignment horizontal="left" vertical="center"/>
      <protection locked="0"/>
    </xf>
    <xf numFmtId="1" fontId="3" fillId="0" borderId="1" xfId="86" applyNumberFormat="1" applyFont="1" applyFill="1" applyBorder="1" applyAlignment="1" applyProtection="1">
      <alignment horizontal="left" vertical="center"/>
      <protection locked="0"/>
    </xf>
    <xf numFmtId="177" fontId="3" fillId="0" borderId="1" xfId="86" applyNumberFormat="1" applyFont="1" applyFill="1" applyBorder="1" applyAlignment="1" applyProtection="1">
      <alignment horizontal="right" vertical="center"/>
    </xf>
    <xf numFmtId="1" fontId="3" fillId="0" borderId="1" xfId="86" applyNumberFormat="1" applyFont="1" applyFill="1" applyBorder="1" applyAlignment="1" applyProtection="1">
      <alignment vertical="center"/>
      <protection locked="0"/>
    </xf>
    <xf numFmtId="177" fontId="3" fillId="0" borderId="1" xfId="86" applyNumberFormat="1" applyFont="1" applyFill="1" applyBorder="1" applyAlignment="1" applyProtection="1">
      <alignment horizontal="right" vertical="center"/>
      <protection locked="0"/>
    </xf>
    <xf numFmtId="1" fontId="3" fillId="0" borderId="1" xfId="86" applyNumberFormat="1" applyFont="1" applyFill="1" applyBorder="1" applyAlignment="1" applyProtection="1">
      <alignment vertical="center" wrapText="1"/>
      <protection locked="0"/>
    </xf>
    <xf numFmtId="177" fontId="3" fillId="0" borderId="1" xfId="86" applyNumberFormat="1" applyFont="1" applyFill="1" applyBorder="1" applyAlignment="1" applyProtection="1">
      <alignment vertical="center"/>
      <protection locked="0"/>
    </xf>
    <xf numFmtId="0" fontId="3" fillId="0" borderId="1" xfId="86" applyFont="1" applyFill="1" applyBorder="1" applyAlignment="1" applyProtection="1">
      <alignment vertical="center"/>
      <protection locked="0"/>
    </xf>
    <xf numFmtId="0" fontId="3" fillId="0" borderId="1" xfId="86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86" applyNumberFormat="1" applyFont="1" applyFill="1" applyBorder="1" applyAlignment="1" applyProtection="1">
      <alignment vertical="center"/>
      <protection locked="0"/>
    </xf>
    <xf numFmtId="3" fontId="12" fillId="0" borderId="1" xfId="86" applyNumberFormat="1" applyFont="1" applyFill="1" applyBorder="1" applyAlignment="1" applyProtection="1">
      <alignment vertical="center"/>
      <protection locked="0"/>
    </xf>
    <xf numFmtId="177" fontId="12" fillId="0" borderId="1" xfId="0" applyNumberFormat="1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vertical="center" wrapText="1"/>
    </xf>
    <xf numFmtId="1" fontId="20" fillId="0" borderId="1" xfId="86" applyNumberFormat="1" applyFont="1" applyFill="1" applyBorder="1" applyAlignment="1" applyProtection="1">
      <alignment horizontal="left" vertical="center"/>
      <protection locked="0"/>
    </xf>
    <xf numFmtId="0" fontId="20" fillId="0" borderId="1" xfId="86" applyFont="1" applyFill="1" applyBorder="1" applyAlignment="1" applyProtection="1">
      <alignment vertical="center"/>
      <protection locked="0"/>
    </xf>
    <xf numFmtId="0" fontId="20" fillId="0" borderId="1" xfId="86" applyFont="1" applyFill="1" applyBorder="1" applyAlignment="1" applyProtection="1">
      <alignment horizontal="distributed" vertical="center"/>
      <protection locked="0"/>
    </xf>
    <xf numFmtId="177" fontId="20" fillId="0" borderId="1" xfId="86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百分比 2" xfId="65"/>
    <cellStyle name="百分比 3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3" xfId="73"/>
    <cellStyle name="常规 14" xfId="74"/>
    <cellStyle name="常规 15" xfId="75"/>
    <cellStyle name="常规 18" xfId="76"/>
    <cellStyle name="常规 2 2 2 2" xfId="77"/>
    <cellStyle name="常规 2 3 4" xfId="78"/>
    <cellStyle name="常规 2 4 2" xfId="79"/>
    <cellStyle name="常规 3 2 2" xfId="80"/>
    <cellStyle name="常规 5_廊坊市（合格）" xfId="81"/>
    <cellStyle name="常规 65 2" xfId="82"/>
    <cellStyle name="常规 67" xfId="83"/>
    <cellStyle name="常规 8" xfId="84"/>
    <cellStyle name="常规_2015年预算表格（全省冯）" xfId="85"/>
    <cellStyle name="常规_表内审核" xfId="86"/>
    <cellStyle name="常规_全省冯）" xfId="87"/>
    <cellStyle name="好 2" xfId="88"/>
    <cellStyle name="汇总 2" xfId="89"/>
    <cellStyle name="货币 2" xfId="90"/>
    <cellStyle name="计算 2" xfId="91"/>
    <cellStyle name="检查单元格 2" xfId="92"/>
    <cellStyle name="解释性文本 2" xfId="93"/>
    <cellStyle name="警告文本 2" xfId="94"/>
    <cellStyle name="链接单元格 2" xfId="95"/>
    <cellStyle name="千位分隔 2" xfId="96"/>
    <cellStyle name="强调文字颜色 1 2" xfId="97"/>
    <cellStyle name="强调文字颜色 2 2" xfId="98"/>
    <cellStyle name="强调文字颜色 3 2" xfId="99"/>
    <cellStyle name="强调文字颜色 6 2" xfId="100"/>
    <cellStyle name="适中 2" xfId="101"/>
    <cellStyle name="输出 2" xfId="102"/>
    <cellStyle name="输入 2" xfId="103"/>
    <cellStyle name="样式 1" xfId="104"/>
    <cellStyle name="注释 2" xfId="105"/>
    <cellStyle name="注释 2 2" xfId="106"/>
    <cellStyle name="注释 3 2" xfId="1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D8" sqref="D8"/>
    </sheetView>
  </sheetViews>
  <sheetFormatPr defaultColWidth="9" defaultRowHeight="13.5" outlineLevelCol="3"/>
  <cols>
    <col min="1" max="1" width="41.25" customWidth="1"/>
    <col min="2" max="2" width="8.75" customWidth="1"/>
    <col min="3" max="3" width="39" customWidth="1"/>
    <col min="4" max="4" width="8.75" customWidth="1"/>
  </cols>
  <sheetData>
    <row r="1" ht="32.45" customHeight="1" spans="1:4">
      <c r="A1" s="148" t="s">
        <v>0</v>
      </c>
      <c r="B1" s="148"/>
      <c r="C1" s="148"/>
      <c r="D1" s="148"/>
    </row>
    <row r="2" ht="19.15" customHeight="1" spans="1:4">
      <c r="A2" s="149"/>
      <c r="B2" s="150"/>
      <c r="C2" s="150"/>
      <c r="D2" s="151" t="s">
        <v>1</v>
      </c>
    </row>
    <row r="3" ht="21.6" customHeight="1" spans="1:4">
      <c r="A3" s="152" t="s">
        <v>2</v>
      </c>
      <c r="B3" s="152"/>
      <c r="C3" s="152" t="s">
        <v>3</v>
      </c>
      <c r="D3" s="152"/>
    </row>
    <row r="4" ht="19.15" customHeight="1" spans="1:4">
      <c r="A4" s="153" t="s">
        <v>4</v>
      </c>
      <c r="B4" s="152" t="s">
        <v>5</v>
      </c>
      <c r="C4" s="152" t="s">
        <v>4</v>
      </c>
      <c r="D4" s="152" t="s">
        <v>5</v>
      </c>
    </row>
    <row r="5" ht="18.6" customHeight="1" spans="1:4">
      <c r="A5" s="154" t="s">
        <v>6</v>
      </c>
      <c r="B5" s="155">
        <v>14360</v>
      </c>
      <c r="C5" s="154" t="s">
        <v>7</v>
      </c>
      <c r="D5" s="156">
        <v>26332</v>
      </c>
    </row>
    <row r="6" ht="18.6" customHeight="1" spans="1:4">
      <c r="A6" s="157" t="s">
        <v>8</v>
      </c>
      <c r="B6" s="155">
        <f>B7+B12</f>
        <v>10955</v>
      </c>
      <c r="C6" s="157" t="s">
        <v>9</v>
      </c>
      <c r="D6" s="158"/>
    </row>
    <row r="7" ht="18.6" customHeight="1" spans="1:4">
      <c r="A7" s="159" t="s">
        <v>10</v>
      </c>
      <c r="B7" s="155">
        <v>497</v>
      </c>
      <c r="C7" s="160" t="s">
        <v>11</v>
      </c>
      <c r="D7" s="158"/>
    </row>
    <row r="8" ht="18.6" customHeight="1" spans="1:4">
      <c r="A8" s="161" t="s">
        <v>12</v>
      </c>
      <c r="B8" s="162"/>
      <c r="C8" s="160" t="s">
        <v>13</v>
      </c>
      <c r="D8" s="158"/>
    </row>
    <row r="9" ht="18.6" customHeight="1" spans="1:4">
      <c r="A9" s="163" t="s">
        <v>14</v>
      </c>
      <c r="B9" s="164">
        <v>497</v>
      </c>
      <c r="C9" s="160" t="s">
        <v>15</v>
      </c>
      <c r="D9" s="158"/>
    </row>
    <row r="10" ht="22.9" customHeight="1" spans="1:4">
      <c r="A10" s="165" t="s">
        <v>16</v>
      </c>
      <c r="B10" s="166"/>
      <c r="C10" s="161" t="s">
        <v>17</v>
      </c>
      <c r="D10" s="167"/>
    </row>
    <row r="11" ht="18.6" customHeight="1" spans="1:4">
      <c r="A11" s="165" t="s">
        <v>18</v>
      </c>
      <c r="B11" s="166"/>
      <c r="C11" s="161" t="s">
        <v>19</v>
      </c>
      <c r="D11" s="167"/>
    </row>
    <row r="12" ht="18.6" customHeight="1" spans="1:4">
      <c r="A12" s="163" t="s">
        <v>20</v>
      </c>
      <c r="B12" s="166">
        <v>10458</v>
      </c>
      <c r="C12" s="161" t="s">
        <v>21</v>
      </c>
      <c r="D12" s="168"/>
    </row>
    <row r="13" ht="18.6" customHeight="1" spans="1:4">
      <c r="A13" s="163" t="s">
        <v>22</v>
      </c>
      <c r="B13" s="166">
        <v>6992</v>
      </c>
      <c r="C13" s="161" t="s">
        <v>23</v>
      </c>
      <c r="D13" s="168"/>
    </row>
    <row r="14" ht="18.6" customHeight="1" spans="1:4">
      <c r="A14" s="163" t="s">
        <v>24</v>
      </c>
      <c r="B14" s="162"/>
      <c r="C14" s="161" t="s">
        <v>25</v>
      </c>
      <c r="D14" s="168"/>
    </row>
    <row r="15" ht="18.6" customHeight="1" spans="1:4">
      <c r="A15" s="163" t="s">
        <v>26</v>
      </c>
      <c r="B15" s="169">
        <v>213</v>
      </c>
      <c r="C15" s="161" t="s">
        <v>27</v>
      </c>
      <c r="D15" s="167"/>
    </row>
    <row r="16" ht="18.6" customHeight="1" spans="1:4">
      <c r="A16" s="163" t="s">
        <v>28</v>
      </c>
      <c r="B16" s="169"/>
      <c r="C16" s="161" t="s">
        <v>29</v>
      </c>
      <c r="D16" s="167"/>
    </row>
    <row r="17" ht="18.6" customHeight="1" spans="1:4">
      <c r="A17" s="163" t="s">
        <v>30</v>
      </c>
      <c r="B17" s="169">
        <v>582</v>
      </c>
      <c r="C17" s="161" t="s">
        <v>31</v>
      </c>
      <c r="D17" s="167"/>
    </row>
    <row r="18" ht="18.6" customHeight="1" spans="1:4">
      <c r="A18" s="163" t="s">
        <v>32</v>
      </c>
      <c r="B18" s="169">
        <v>10</v>
      </c>
      <c r="C18" s="161" t="s">
        <v>33</v>
      </c>
      <c r="D18" s="167"/>
    </row>
    <row r="19" ht="18.6" customHeight="1" spans="1:4">
      <c r="A19" s="163" t="s">
        <v>34</v>
      </c>
      <c r="B19" s="169"/>
      <c r="C19" s="161" t="s">
        <v>35</v>
      </c>
      <c r="D19" s="167"/>
    </row>
    <row r="20" ht="18.6" customHeight="1" spans="1:4">
      <c r="A20" s="163" t="s">
        <v>36</v>
      </c>
      <c r="B20" s="169"/>
      <c r="C20" s="161" t="s">
        <v>37</v>
      </c>
      <c r="D20" s="167"/>
    </row>
    <row r="21" ht="18.6" customHeight="1" spans="1:4">
      <c r="A21" s="163" t="s">
        <v>38</v>
      </c>
      <c r="B21" s="169"/>
      <c r="C21" s="161" t="s">
        <v>39</v>
      </c>
      <c r="D21" s="167"/>
    </row>
    <row r="22" ht="18.6" customHeight="1" spans="1:4">
      <c r="A22" s="163" t="s">
        <v>40</v>
      </c>
      <c r="B22" s="169">
        <v>247</v>
      </c>
      <c r="C22" s="161" t="s">
        <v>41</v>
      </c>
      <c r="D22" s="167"/>
    </row>
    <row r="23" ht="18.6" customHeight="1" spans="1:4">
      <c r="A23" s="163" t="s">
        <v>42</v>
      </c>
      <c r="B23" s="169">
        <v>187</v>
      </c>
      <c r="C23" s="161" t="s">
        <v>43</v>
      </c>
      <c r="D23" s="167"/>
    </row>
    <row r="24" ht="18.6" customHeight="1" spans="1:4">
      <c r="A24" s="163" t="s">
        <v>44</v>
      </c>
      <c r="B24" s="169">
        <v>518</v>
      </c>
      <c r="C24" s="163" t="s">
        <v>45</v>
      </c>
      <c r="D24" s="169"/>
    </row>
    <row r="25" ht="18.6" customHeight="1" spans="1:4">
      <c r="A25" s="163" t="s">
        <v>46</v>
      </c>
      <c r="B25" s="169">
        <v>601</v>
      </c>
      <c r="C25" s="161" t="s">
        <v>47</v>
      </c>
      <c r="D25" s="167"/>
    </row>
    <row r="26" ht="18.6" customHeight="1" spans="1:4">
      <c r="A26" s="163" t="s">
        <v>48</v>
      </c>
      <c r="B26" s="169">
        <v>3509</v>
      </c>
      <c r="C26" s="161" t="s">
        <v>49</v>
      </c>
      <c r="D26" s="167"/>
    </row>
    <row r="27" ht="18.6" customHeight="1" spans="1:4">
      <c r="A27" s="163" t="s">
        <v>50</v>
      </c>
      <c r="B27" s="169"/>
      <c r="C27" s="161" t="s">
        <v>51</v>
      </c>
      <c r="D27" s="167"/>
    </row>
    <row r="28" ht="18.6" customHeight="1" spans="1:4">
      <c r="A28" s="163" t="s">
        <v>52</v>
      </c>
      <c r="B28" s="169"/>
      <c r="C28" s="161" t="s">
        <v>53</v>
      </c>
      <c r="D28" s="168"/>
    </row>
    <row r="29" ht="18.6" customHeight="1" spans="1:4">
      <c r="A29" s="163" t="s">
        <v>54</v>
      </c>
      <c r="B29" s="169">
        <v>409</v>
      </c>
      <c r="C29" s="161" t="s">
        <v>55</v>
      </c>
      <c r="D29" s="167"/>
    </row>
    <row r="30" ht="18.6" customHeight="1" spans="1:4">
      <c r="A30" s="163" t="s">
        <v>56</v>
      </c>
      <c r="B30" s="169">
        <v>716</v>
      </c>
      <c r="C30" s="161" t="s">
        <v>57</v>
      </c>
      <c r="D30" s="168"/>
    </row>
    <row r="31" ht="18.6" customHeight="1" spans="1:4">
      <c r="A31" s="163" t="s">
        <v>58</v>
      </c>
      <c r="B31" s="169"/>
      <c r="C31" s="170" t="s">
        <v>59</v>
      </c>
      <c r="D31" s="167"/>
    </row>
    <row r="32" ht="18.6" customHeight="1" spans="1:4">
      <c r="A32" s="171" t="s">
        <v>60</v>
      </c>
      <c r="B32" s="172">
        <v>3466</v>
      </c>
      <c r="C32" s="160" t="s">
        <v>61</v>
      </c>
      <c r="D32" s="158"/>
    </row>
    <row r="33" ht="18.6" customHeight="1" spans="1:4">
      <c r="A33" s="157" t="s">
        <v>62</v>
      </c>
      <c r="B33" s="172"/>
      <c r="C33" s="157" t="s">
        <v>63</v>
      </c>
      <c r="D33" s="156">
        <v>2383</v>
      </c>
    </row>
    <row r="34" ht="18.6" customHeight="1" spans="1:4">
      <c r="A34" s="171" t="s">
        <v>64</v>
      </c>
      <c r="B34" s="172"/>
      <c r="C34" s="160" t="s">
        <v>65</v>
      </c>
      <c r="D34" s="156">
        <v>2046</v>
      </c>
    </row>
    <row r="35" ht="18.6" customHeight="1" spans="1:4">
      <c r="A35" s="171" t="s">
        <v>66</v>
      </c>
      <c r="B35" s="172"/>
      <c r="C35" s="160" t="s">
        <v>67</v>
      </c>
      <c r="D35" s="158">
        <v>337</v>
      </c>
    </row>
    <row r="36" ht="18.6" customHeight="1" spans="1:4">
      <c r="A36" s="157" t="s">
        <v>68</v>
      </c>
      <c r="B36" s="173"/>
      <c r="C36" s="160"/>
      <c r="D36" s="158"/>
    </row>
    <row r="37" ht="18.6" customHeight="1" spans="1:4">
      <c r="A37" s="157" t="s">
        <v>69</v>
      </c>
      <c r="B37" s="173">
        <v>3400</v>
      </c>
      <c r="C37" s="174"/>
      <c r="D37" s="175"/>
    </row>
    <row r="38" ht="19.5" customHeight="1" spans="1:4">
      <c r="A38" s="176" t="s">
        <v>70</v>
      </c>
      <c r="B38" s="177">
        <v>28715</v>
      </c>
      <c r="C38" s="176" t="s">
        <v>71</v>
      </c>
      <c r="D38" s="178">
        <v>28715</v>
      </c>
    </row>
  </sheetData>
  <mergeCells count="3">
    <mergeCell ref="A1:D1"/>
    <mergeCell ref="A3:B3"/>
    <mergeCell ref="C3:D3"/>
  </mergeCells>
  <printOptions horizontalCentered="1"/>
  <pageMargins left="0.708333333333333" right="0.708333333333333" top="0.747916666666667" bottom="0.747916666666667" header="0.314583333333333" footer="0.31458333333333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3"/>
  <sheetViews>
    <sheetView workbookViewId="0">
      <selection activeCell="B22" sqref="B22"/>
    </sheetView>
  </sheetViews>
  <sheetFormatPr defaultColWidth="9" defaultRowHeight="13.5" outlineLevelCol="1"/>
  <cols>
    <col min="1" max="1" width="45.75" customWidth="1"/>
    <col min="2" max="2" width="32.5" customWidth="1"/>
  </cols>
  <sheetData>
    <row r="1" ht="49.9" customHeight="1" spans="1:2">
      <c r="A1" s="132" t="s">
        <v>72</v>
      </c>
      <c r="B1" s="132"/>
    </row>
    <row r="2" ht="21" customHeight="1" spans="2:2">
      <c r="B2" s="133" t="s">
        <v>1</v>
      </c>
    </row>
    <row r="3" ht="18.6" customHeight="1" spans="1:2">
      <c r="A3" s="134" t="s">
        <v>73</v>
      </c>
      <c r="B3" s="134" t="s">
        <v>74</v>
      </c>
    </row>
    <row r="4" ht="17.25" customHeight="1" spans="1:2">
      <c r="A4" s="135" t="s">
        <v>75</v>
      </c>
      <c r="B4" s="120">
        <v>10860</v>
      </c>
    </row>
    <row r="5" ht="17.25" customHeight="1" spans="1:2">
      <c r="A5" s="136" t="s">
        <v>76</v>
      </c>
      <c r="B5" s="137">
        <v>1100</v>
      </c>
    </row>
    <row r="6" ht="17.25" customHeight="1" spans="1:2">
      <c r="A6" s="136" t="s">
        <v>77</v>
      </c>
      <c r="B6" s="137">
        <v>5470</v>
      </c>
    </row>
    <row r="7" ht="17.25" customHeight="1" spans="1:2">
      <c r="A7" s="136" t="s">
        <v>78</v>
      </c>
      <c r="B7" s="137">
        <v>390</v>
      </c>
    </row>
    <row r="8" ht="17.25" customHeight="1" spans="1:2">
      <c r="A8" s="136" t="s">
        <v>79</v>
      </c>
      <c r="B8" s="137"/>
    </row>
    <row r="9" ht="17.25" customHeight="1" spans="1:2">
      <c r="A9" s="136" t="s">
        <v>80</v>
      </c>
      <c r="B9" s="137">
        <v>200</v>
      </c>
    </row>
    <row r="10" ht="17.25" customHeight="1" spans="1:2">
      <c r="A10" s="136" t="s">
        <v>81</v>
      </c>
      <c r="B10" s="137"/>
    </row>
    <row r="11" ht="17.25" customHeight="1" spans="1:2">
      <c r="A11" s="136" t="s">
        <v>82</v>
      </c>
      <c r="B11" s="137">
        <v>600</v>
      </c>
    </row>
    <row r="12" ht="17.25" customHeight="1" spans="1:2">
      <c r="A12" s="136" t="s">
        <v>83</v>
      </c>
      <c r="B12" s="137">
        <v>400</v>
      </c>
    </row>
    <row r="13" ht="17.25" customHeight="1" spans="1:2">
      <c r="A13" s="136" t="s">
        <v>84</v>
      </c>
      <c r="B13" s="137">
        <v>220</v>
      </c>
    </row>
    <row r="14" ht="17.25" customHeight="1" spans="1:2">
      <c r="A14" s="136" t="s">
        <v>85</v>
      </c>
      <c r="B14" s="137">
        <v>650</v>
      </c>
    </row>
    <row r="15" ht="17.25" customHeight="1" spans="1:2">
      <c r="A15" s="136" t="s">
        <v>86</v>
      </c>
      <c r="B15" s="137">
        <v>200</v>
      </c>
    </row>
    <row r="16" ht="17.25" customHeight="1" spans="1:2">
      <c r="A16" s="136" t="s">
        <v>87</v>
      </c>
      <c r="B16" s="137">
        <v>600</v>
      </c>
    </row>
    <row r="17" ht="17.25" customHeight="1" spans="1:2">
      <c r="A17" s="136" t="s">
        <v>88</v>
      </c>
      <c r="B17" s="137">
        <v>580</v>
      </c>
    </row>
    <row r="18" ht="17.25" customHeight="1" spans="1:2">
      <c r="A18" s="136" t="s">
        <v>89</v>
      </c>
      <c r="B18" s="137">
        <v>450</v>
      </c>
    </row>
    <row r="19" ht="17.25" customHeight="1" spans="1:2">
      <c r="A19" s="136" t="s">
        <v>90</v>
      </c>
      <c r="B19" s="137"/>
    </row>
    <row r="20" ht="17.25" customHeight="1" spans="1:2">
      <c r="A20" s="136" t="s">
        <v>91</v>
      </c>
      <c r="B20" s="137"/>
    </row>
    <row r="21" ht="17.25" customHeight="1" spans="1:2">
      <c r="A21" s="138" t="s">
        <v>92</v>
      </c>
      <c r="B21" s="139">
        <f>B22+B37+B38+B39+B40+B41+B42</f>
        <v>3500</v>
      </c>
    </row>
    <row r="22" ht="17.25" customHeight="1" spans="1:2">
      <c r="A22" s="140" t="s">
        <v>93</v>
      </c>
      <c r="B22" s="137">
        <v>450</v>
      </c>
    </row>
    <row r="23" ht="17.25" customHeight="1" spans="1:2">
      <c r="A23" s="140" t="s">
        <v>94</v>
      </c>
      <c r="B23" s="137">
        <v>15</v>
      </c>
    </row>
    <row r="24" ht="17.25" customHeight="1" spans="1:2">
      <c r="A24" s="141" t="s">
        <v>95</v>
      </c>
      <c r="B24" s="137"/>
    </row>
    <row r="25" ht="17.25" customHeight="1" spans="1:2">
      <c r="A25" s="141" t="s">
        <v>96</v>
      </c>
      <c r="B25" s="137">
        <v>50</v>
      </c>
    </row>
    <row r="26" ht="17.25" customHeight="1" spans="1:2">
      <c r="A26" s="142" t="s">
        <v>97</v>
      </c>
      <c r="B26" s="137">
        <v>270</v>
      </c>
    </row>
    <row r="27" ht="17.25" customHeight="1" spans="1:2">
      <c r="A27" s="142" t="s">
        <v>98</v>
      </c>
      <c r="B27" s="143"/>
    </row>
    <row r="28" ht="17.25" customHeight="1" spans="1:2">
      <c r="A28" s="142" t="s">
        <v>99</v>
      </c>
      <c r="B28" s="143"/>
    </row>
    <row r="29" ht="17.25" customHeight="1" spans="1:2">
      <c r="A29" s="141" t="s">
        <v>100</v>
      </c>
      <c r="B29" s="137"/>
    </row>
    <row r="30" ht="17.25" customHeight="1" spans="1:2">
      <c r="A30" s="142" t="s">
        <v>101</v>
      </c>
      <c r="B30" s="143"/>
    </row>
    <row r="31" ht="17.25" customHeight="1" spans="1:2">
      <c r="A31" s="142" t="s">
        <v>102</v>
      </c>
      <c r="B31" s="143"/>
    </row>
    <row r="32" ht="17.25" customHeight="1" spans="1:2">
      <c r="A32" s="142" t="s">
        <v>103</v>
      </c>
      <c r="B32" s="143"/>
    </row>
    <row r="33" ht="17.25" customHeight="1" spans="1:2">
      <c r="A33" s="142" t="s">
        <v>104</v>
      </c>
      <c r="B33" s="143"/>
    </row>
    <row r="34" ht="17.25" customHeight="1" spans="1:2">
      <c r="A34" s="142" t="s">
        <v>105</v>
      </c>
      <c r="B34" s="144"/>
    </row>
    <row r="35" ht="17.25" customHeight="1" spans="1:2">
      <c r="A35" s="142" t="s">
        <v>106</v>
      </c>
      <c r="B35" s="143"/>
    </row>
    <row r="36" ht="17.25" customHeight="1" spans="1:2">
      <c r="A36" s="142" t="s">
        <v>107</v>
      </c>
      <c r="B36" s="143"/>
    </row>
    <row r="37" ht="17.25" customHeight="1" spans="1:2">
      <c r="A37" s="140" t="s">
        <v>108</v>
      </c>
      <c r="B37" s="145">
        <v>347</v>
      </c>
    </row>
    <row r="38" ht="17.25" customHeight="1" spans="1:2">
      <c r="A38" s="140" t="s">
        <v>109</v>
      </c>
      <c r="B38" s="145">
        <v>36</v>
      </c>
    </row>
    <row r="39" ht="17.25" customHeight="1" spans="1:2">
      <c r="A39" s="146" t="s">
        <v>110</v>
      </c>
      <c r="B39" s="145"/>
    </row>
    <row r="40" ht="17.25" customHeight="1" spans="1:2">
      <c r="A40" s="140" t="s">
        <v>111</v>
      </c>
      <c r="B40" s="145">
        <v>1867</v>
      </c>
    </row>
    <row r="41" ht="17.25" customHeight="1" spans="1:2">
      <c r="A41" s="141" t="s">
        <v>112</v>
      </c>
      <c r="B41" s="145">
        <v>800</v>
      </c>
    </row>
    <row r="42" ht="17.25" customHeight="1" spans="1:2">
      <c r="A42" s="141" t="s">
        <v>113</v>
      </c>
      <c r="B42" s="145"/>
    </row>
    <row r="43" ht="17.25" customHeight="1" spans="1:2">
      <c r="A43" s="147" t="s">
        <v>114</v>
      </c>
      <c r="B43" s="147">
        <v>14360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Zeros="0" workbookViewId="0">
      <selection activeCell="C28" sqref="C28"/>
    </sheetView>
  </sheetViews>
  <sheetFormatPr defaultColWidth="9" defaultRowHeight="13.5" outlineLevelCol="6"/>
  <cols>
    <col min="1" max="1" width="5.5" customWidth="1"/>
    <col min="2" max="2" width="22.875" customWidth="1"/>
    <col min="3" max="3" width="11" customWidth="1"/>
    <col min="4" max="4" width="11.625" customWidth="1"/>
    <col min="5" max="5" width="9.25" customWidth="1"/>
    <col min="6" max="6" width="7.5" customWidth="1"/>
    <col min="7" max="7" width="10.625" customWidth="1"/>
  </cols>
  <sheetData>
    <row r="1" ht="42.6" customHeight="1" spans="1:7">
      <c r="A1" s="116" t="s">
        <v>115</v>
      </c>
      <c r="B1" s="116"/>
      <c r="C1" s="116"/>
      <c r="D1" s="116"/>
      <c r="E1" s="116"/>
      <c r="F1" s="116"/>
      <c r="G1" s="116"/>
    </row>
    <row r="2" ht="39" customHeight="1" spans="1:7">
      <c r="A2" s="117"/>
      <c r="B2" s="117"/>
      <c r="C2" s="117"/>
      <c r="D2" s="117"/>
      <c r="E2" s="117"/>
      <c r="F2" s="118" t="s">
        <v>1</v>
      </c>
      <c r="G2" s="118"/>
    </row>
    <row r="3" ht="34.9" customHeight="1" spans="1:7">
      <c r="A3" s="119" t="s">
        <v>116</v>
      </c>
      <c r="B3" s="120" t="s">
        <v>117</v>
      </c>
      <c r="C3" s="121" t="s">
        <v>118</v>
      </c>
      <c r="D3" s="122" t="s">
        <v>119</v>
      </c>
      <c r="E3" s="123"/>
      <c r="F3" s="123"/>
      <c r="G3" s="119" t="s">
        <v>120</v>
      </c>
    </row>
    <row r="4" ht="56.45" customHeight="1" spans="1:7">
      <c r="A4" s="119"/>
      <c r="B4" s="120"/>
      <c r="C4" s="124"/>
      <c r="D4" s="120" t="s">
        <v>121</v>
      </c>
      <c r="E4" s="119" t="s">
        <v>122</v>
      </c>
      <c r="F4" s="125" t="s">
        <v>123</v>
      </c>
      <c r="G4" s="119"/>
    </row>
    <row r="5" ht="21.95" customHeight="1" spans="1:7">
      <c r="A5" s="126">
        <v>201</v>
      </c>
      <c r="B5" s="127" t="s">
        <v>124</v>
      </c>
      <c r="C5" s="127">
        <f>D5+G5</f>
        <v>2358</v>
      </c>
      <c r="D5" s="127">
        <v>2358</v>
      </c>
      <c r="E5" s="127">
        <v>2358</v>
      </c>
      <c r="F5" s="127"/>
      <c r="G5" s="127"/>
    </row>
    <row r="6" ht="21.95" customHeight="1" spans="1:7">
      <c r="A6" s="126">
        <v>203</v>
      </c>
      <c r="B6" s="127" t="s">
        <v>125</v>
      </c>
      <c r="C6" s="127">
        <f t="shared" ref="C6:C19" si="0">D6+G6</f>
        <v>0</v>
      </c>
      <c r="D6" s="127"/>
      <c r="E6" s="127"/>
      <c r="F6" s="127"/>
      <c r="G6" s="127"/>
    </row>
    <row r="7" ht="21.95" customHeight="1" spans="1:7">
      <c r="A7" s="126">
        <v>204</v>
      </c>
      <c r="B7" s="127" t="s">
        <v>126</v>
      </c>
      <c r="C7" s="127">
        <f t="shared" si="0"/>
        <v>2111</v>
      </c>
      <c r="D7" s="127">
        <v>1348</v>
      </c>
      <c r="E7" s="127">
        <v>1348</v>
      </c>
      <c r="F7" s="127"/>
      <c r="G7" s="128">
        <v>763</v>
      </c>
    </row>
    <row r="8" ht="21.95" customHeight="1" spans="1:7">
      <c r="A8" s="126">
        <v>205</v>
      </c>
      <c r="B8" s="127" t="s">
        <v>127</v>
      </c>
      <c r="C8" s="127">
        <f t="shared" si="0"/>
        <v>5077</v>
      </c>
      <c r="D8" s="127">
        <v>4885</v>
      </c>
      <c r="E8" s="127">
        <v>4885</v>
      </c>
      <c r="F8" s="129"/>
      <c r="G8" s="128">
        <v>192</v>
      </c>
    </row>
    <row r="9" ht="21.95" customHeight="1" spans="1:7">
      <c r="A9" s="126">
        <v>206</v>
      </c>
      <c r="B9" s="127" t="s">
        <v>128</v>
      </c>
      <c r="C9" s="127">
        <f t="shared" si="0"/>
        <v>0</v>
      </c>
      <c r="D9" s="127"/>
      <c r="E9" s="127"/>
      <c r="F9" s="127"/>
      <c r="G9" s="128"/>
    </row>
    <row r="10" ht="21.95" customHeight="1" spans="1:7">
      <c r="A10" s="126">
        <v>207</v>
      </c>
      <c r="B10" s="127" t="s">
        <v>129</v>
      </c>
      <c r="C10" s="127">
        <f t="shared" si="0"/>
        <v>167</v>
      </c>
      <c r="D10" s="128">
        <v>140</v>
      </c>
      <c r="E10" s="128">
        <v>140</v>
      </c>
      <c r="F10" s="127"/>
      <c r="G10" s="128">
        <v>27</v>
      </c>
    </row>
    <row r="11" ht="21.95" customHeight="1" spans="1:7">
      <c r="A11" s="126">
        <v>208</v>
      </c>
      <c r="B11" s="127" t="s">
        <v>130</v>
      </c>
      <c r="C11" s="127">
        <f t="shared" si="0"/>
        <v>4726</v>
      </c>
      <c r="D11" s="128">
        <v>3877</v>
      </c>
      <c r="E11" s="128">
        <v>3877</v>
      </c>
      <c r="F11" s="127"/>
      <c r="G11" s="128">
        <v>849</v>
      </c>
    </row>
    <row r="12" ht="21.95" customHeight="1" spans="1:7">
      <c r="A12" s="126">
        <v>210</v>
      </c>
      <c r="B12" s="127" t="s">
        <v>131</v>
      </c>
      <c r="C12" s="127">
        <f t="shared" si="0"/>
        <v>3126</v>
      </c>
      <c r="D12" s="128">
        <v>2362</v>
      </c>
      <c r="E12" s="128">
        <v>2362</v>
      </c>
      <c r="F12" s="127"/>
      <c r="G12" s="128">
        <v>764</v>
      </c>
    </row>
    <row r="13" ht="21.95" customHeight="1" spans="1:7">
      <c r="A13" s="126">
        <v>211</v>
      </c>
      <c r="B13" s="127" t="s">
        <v>132</v>
      </c>
      <c r="C13" s="127">
        <f t="shared" si="0"/>
        <v>75</v>
      </c>
      <c r="D13" s="128">
        <v>75</v>
      </c>
      <c r="E13" s="128">
        <v>75</v>
      </c>
      <c r="F13" s="127"/>
      <c r="G13" s="128"/>
    </row>
    <row r="14" ht="21.95" customHeight="1" spans="1:7">
      <c r="A14" s="126">
        <v>212</v>
      </c>
      <c r="B14" s="127" t="s">
        <v>133</v>
      </c>
      <c r="C14" s="127">
        <f t="shared" si="0"/>
        <v>721</v>
      </c>
      <c r="D14" s="128">
        <v>721</v>
      </c>
      <c r="E14" s="128">
        <v>721</v>
      </c>
      <c r="F14" s="127"/>
      <c r="G14" s="128"/>
    </row>
    <row r="15" ht="21.95" customHeight="1" spans="1:7">
      <c r="A15" s="126">
        <v>213</v>
      </c>
      <c r="B15" s="127" t="s">
        <v>134</v>
      </c>
      <c r="C15" s="127">
        <f t="shared" si="0"/>
        <v>5641</v>
      </c>
      <c r="D15" s="128">
        <v>2492</v>
      </c>
      <c r="E15" s="128">
        <v>2492</v>
      </c>
      <c r="F15" s="129"/>
      <c r="G15" s="128">
        <v>3149</v>
      </c>
    </row>
    <row r="16" ht="21.95" customHeight="1" spans="1:7">
      <c r="A16" s="126">
        <v>214</v>
      </c>
      <c r="B16" s="127" t="s">
        <v>135</v>
      </c>
      <c r="C16" s="127">
        <f t="shared" si="0"/>
        <v>312</v>
      </c>
      <c r="D16" s="128">
        <v>271</v>
      </c>
      <c r="E16" s="128">
        <v>271</v>
      </c>
      <c r="F16" s="127"/>
      <c r="G16" s="127">
        <v>41</v>
      </c>
    </row>
    <row r="17" ht="21.95" customHeight="1" spans="1:7">
      <c r="A17" s="126">
        <v>215</v>
      </c>
      <c r="B17" s="127" t="s">
        <v>136</v>
      </c>
      <c r="C17" s="127">
        <f t="shared" si="0"/>
        <v>200</v>
      </c>
      <c r="D17" s="127">
        <v>200</v>
      </c>
      <c r="E17" s="127">
        <v>200</v>
      </c>
      <c r="F17" s="127"/>
      <c r="G17" s="127"/>
    </row>
    <row r="18" ht="21.95" customHeight="1" spans="1:7">
      <c r="A18" s="126">
        <v>216</v>
      </c>
      <c r="B18" s="127" t="s">
        <v>137</v>
      </c>
      <c r="C18" s="127">
        <f t="shared" si="0"/>
        <v>37</v>
      </c>
      <c r="D18" s="128">
        <v>37</v>
      </c>
      <c r="E18" s="128">
        <v>37</v>
      </c>
      <c r="F18" s="127"/>
      <c r="G18" s="127"/>
    </row>
    <row r="19" ht="21.95" customHeight="1" spans="1:7">
      <c r="A19" s="126">
        <v>217</v>
      </c>
      <c r="B19" s="127" t="s">
        <v>138</v>
      </c>
      <c r="C19" s="127">
        <f t="shared" si="0"/>
        <v>0</v>
      </c>
      <c r="D19" s="127"/>
      <c r="E19" s="127"/>
      <c r="F19" s="127"/>
      <c r="G19" s="127"/>
    </row>
    <row r="20" ht="21.95" customHeight="1" spans="1:7">
      <c r="A20" s="126">
        <v>219</v>
      </c>
      <c r="B20" s="127" t="s">
        <v>139</v>
      </c>
      <c r="C20" s="127">
        <f t="shared" ref="C20:C28" si="1">D20+G20</f>
        <v>0</v>
      </c>
      <c r="D20" s="127"/>
      <c r="E20" s="127"/>
      <c r="F20" s="127"/>
      <c r="G20" s="127"/>
    </row>
    <row r="21" ht="21.95" customHeight="1" spans="1:7">
      <c r="A21" s="126">
        <v>220</v>
      </c>
      <c r="B21" s="127" t="s">
        <v>140</v>
      </c>
      <c r="C21" s="127">
        <f t="shared" si="1"/>
        <v>244</v>
      </c>
      <c r="D21" s="128">
        <v>244</v>
      </c>
      <c r="E21" s="128">
        <v>244</v>
      </c>
      <c r="F21" s="127"/>
      <c r="G21" s="127"/>
    </row>
    <row r="22" ht="21.95" customHeight="1" spans="1:7">
      <c r="A22" s="126">
        <v>221</v>
      </c>
      <c r="B22" s="127" t="s">
        <v>141</v>
      </c>
      <c r="C22" s="127">
        <f t="shared" si="1"/>
        <v>377</v>
      </c>
      <c r="D22" s="128">
        <v>367</v>
      </c>
      <c r="E22" s="128">
        <v>367</v>
      </c>
      <c r="F22" s="127"/>
      <c r="G22" s="127">
        <v>10</v>
      </c>
    </row>
    <row r="23" ht="21.95" customHeight="1" spans="1:7">
      <c r="A23" s="126">
        <v>222</v>
      </c>
      <c r="B23" s="127" t="s">
        <v>142</v>
      </c>
      <c r="C23" s="127">
        <f t="shared" si="1"/>
        <v>0</v>
      </c>
      <c r="D23" s="127"/>
      <c r="E23" s="127"/>
      <c r="F23" s="127"/>
      <c r="G23" s="127"/>
    </row>
    <row r="24" ht="21.95" customHeight="1" spans="1:7">
      <c r="A24" s="126">
        <v>227</v>
      </c>
      <c r="B24" s="43" t="s">
        <v>143</v>
      </c>
      <c r="C24" s="127">
        <f t="shared" si="1"/>
        <v>230</v>
      </c>
      <c r="D24" s="128">
        <v>230</v>
      </c>
      <c r="E24" s="128">
        <v>230</v>
      </c>
      <c r="F24" s="127"/>
      <c r="G24" s="127"/>
    </row>
    <row r="25" ht="21.95" customHeight="1" spans="1:7">
      <c r="A25" s="126">
        <v>229</v>
      </c>
      <c r="B25" s="43" t="s">
        <v>144</v>
      </c>
      <c r="C25" s="127">
        <f t="shared" si="1"/>
        <v>430</v>
      </c>
      <c r="D25" s="128">
        <v>430</v>
      </c>
      <c r="E25" s="128">
        <v>430</v>
      </c>
      <c r="F25" s="127"/>
      <c r="G25" s="127"/>
    </row>
    <row r="26" ht="21.95" customHeight="1" spans="1:7">
      <c r="A26" s="126">
        <v>231</v>
      </c>
      <c r="B26" s="43" t="s">
        <v>145</v>
      </c>
      <c r="C26" s="127">
        <f t="shared" si="1"/>
        <v>500</v>
      </c>
      <c r="D26" s="127">
        <v>500</v>
      </c>
      <c r="E26" s="127">
        <v>500</v>
      </c>
      <c r="F26" s="127"/>
      <c r="G26" s="127"/>
    </row>
    <row r="27" ht="21.95" customHeight="1" spans="1:7">
      <c r="A27" s="126">
        <v>232</v>
      </c>
      <c r="B27" s="43" t="s">
        <v>146</v>
      </c>
      <c r="C27" s="127">
        <f t="shared" si="1"/>
        <v>0</v>
      </c>
      <c r="D27" s="127"/>
      <c r="E27" s="127"/>
      <c r="F27" s="127"/>
      <c r="G27" s="127"/>
    </row>
    <row r="28" ht="21.95" customHeight="1" spans="1:7">
      <c r="A28" s="130" t="s">
        <v>147</v>
      </c>
      <c r="B28" s="131"/>
      <c r="C28" s="127">
        <f t="shared" si="1"/>
        <v>26332</v>
      </c>
      <c r="D28" s="127">
        <f>SUM(D5:D27)</f>
        <v>20537</v>
      </c>
      <c r="E28" s="127">
        <f>SUM(E5:E27)</f>
        <v>20537</v>
      </c>
      <c r="F28" s="127">
        <f>SUM(F5:F27)</f>
        <v>0</v>
      </c>
      <c r="G28" s="127">
        <f>SUM(G5:G27)</f>
        <v>5795</v>
      </c>
    </row>
  </sheetData>
  <mergeCells count="8">
    <mergeCell ref="A1:G1"/>
    <mergeCell ref="F2:G2"/>
    <mergeCell ref="D3:F3"/>
    <mergeCell ref="A28:B28"/>
    <mergeCell ref="A3:A4"/>
    <mergeCell ref="B3:B4"/>
    <mergeCell ref="C3:C4"/>
    <mergeCell ref="G3:G4"/>
  </mergeCells>
  <printOptions horizontalCentered="1"/>
  <pageMargins left="1.10208333333333" right="1.10208333333333" top="1.18055555555556" bottom="1.10208333333333" header="0.314583333333333" footer="0.708333333333333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615"/>
  <sheetViews>
    <sheetView showZeros="0" workbookViewId="0">
      <selection activeCell="C5" sqref="C5"/>
    </sheetView>
  </sheetViews>
  <sheetFormatPr defaultColWidth="9" defaultRowHeight="13.5"/>
  <cols>
    <col min="1" max="1" width="13.875" style="103" customWidth="1"/>
    <col min="2" max="2" width="37.625" customWidth="1"/>
    <col min="3" max="3" width="10.5" customWidth="1"/>
    <col min="4" max="4" width="8.875" customWidth="1"/>
    <col min="5" max="5" width="9.5" hidden="1" customWidth="1"/>
    <col min="6" max="7" width="9.125" hidden="1" customWidth="1"/>
    <col min="8" max="8" width="9.5" hidden="1" customWidth="1"/>
    <col min="9" max="9" width="9.125" hidden="1" customWidth="1"/>
    <col min="10" max="10" width="9.5" hidden="1" customWidth="1"/>
    <col min="11" max="11" width="9.125" hidden="1" customWidth="1"/>
    <col min="12" max="12" width="8.375" customWidth="1"/>
    <col min="13" max="35" width="9.125" hidden="1" customWidth="1"/>
    <col min="36" max="36" width="8.5" customWidth="1"/>
    <col min="37" max="37" width="9.5" hidden="1" customWidth="1"/>
    <col min="38" max="46" width="9.125" hidden="1" customWidth="1"/>
    <col min="47" max="47" width="8.25" customWidth="1"/>
    <col min="48" max="48" width="9.125" hidden="1" customWidth="1"/>
    <col min="49" max="49" width="9.5" hidden="1" customWidth="1"/>
    <col min="50" max="50" width="5.625" customWidth="1"/>
    <col min="51" max="53" width="9.125" hidden="1" customWidth="1"/>
    <col min="54" max="54" width="9.125" customWidth="1"/>
    <col min="55" max="62" width="9.125" hidden="1" customWidth="1"/>
    <col min="63" max="63" width="6.375" customWidth="1"/>
    <col min="64" max="65" width="9.125" hidden="1" customWidth="1"/>
    <col min="66" max="66" width="9.5" hidden="1" customWidth="1"/>
  </cols>
  <sheetData>
    <row r="1" ht="18.75" customHeight="1" spans="1:66">
      <c r="A1" s="104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</row>
    <row r="2" ht="18" customHeight="1" spans="13:66">
      <c r="M2" t="s">
        <v>1</v>
      </c>
      <c r="O2" t="s">
        <v>1</v>
      </c>
      <c r="AE2" t="s">
        <v>1</v>
      </c>
      <c r="AR2" t="s">
        <v>1</v>
      </c>
      <c r="BB2" t="s">
        <v>1</v>
      </c>
      <c r="BN2" t="s">
        <v>1</v>
      </c>
    </row>
    <row r="3" s="96" customFormat="1" ht="40.5" spans="1:66">
      <c r="A3" s="105" t="s">
        <v>149</v>
      </c>
      <c r="B3" s="106" t="s">
        <v>117</v>
      </c>
      <c r="C3" s="106" t="s">
        <v>150</v>
      </c>
      <c r="D3" s="107" t="s">
        <v>151</v>
      </c>
      <c r="E3" s="108"/>
      <c r="F3" s="108"/>
      <c r="G3" s="108"/>
      <c r="H3" s="108"/>
      <c r="I3" s="108"/>
      <c r="J3" s="108"/>
      <c r="K3" s="114"/>
      <c r="L3" s="106" t="s">
        <v>152</v>
      </c>
      <c r="M3" s="99"/>
      <c r="N3" s="99"/>
      <c r="O3" s="99" t="s">
        <v>152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 t="s">
        <v>152</v>
      </c>
      <c r="AF3" s="99"/>
      <c r="AG3" s="99"/>
      <c r="AH3" s="99"/>
      <c r="AI3" s="99"/>
      <c r="AJ3" s="106" t="s">
        <v>153</v>
      </c>
      <c r="AK3" s="99"/>
      <c r="AL3" s="99"/>
      <c r="AM3" s="99"/>
      <c r="AN3" s="99"/>
      <c r="AO3" s="99"/>
      <c r="AP3" s="99"/>
      <c r="AQ3" s="99"/>
      <c r="AR3" s="99" t="s">
        <v>153</v>
      </c>
      <c r="AS3" s="99"/>
      <c r="AT3" s="99"/>
      <c r="AU3" s="106" t="s">
        <v>154</v>
      </c>
      <c r="AV3" s="99"/>
      <c r="AW3" s="99"/>
      <c r="AX3" s="106" t="s">
        <v>155</v>
      </c>
      <c r="AY3" s="99"/>
      <c r="AZ3" s="99"/>
      <c r="BA3" s="99"/>
      <c r="BB3" s="106" t="s">
        <v>156</v>
      </c>
      <c r="BC3" s="99" t="s">
        <v>157</v>
      </c>
      <c r="BD3" s="99"/>
      <c r="BE3" s="99"/>
      <c r="BF3" s="99"/>
      <c r="BG3" s="99"/>
      <c r="BH3" s="99"/>
      <c r="BI3" s="99"/>
      <c r="BJ3" s="99"/>
      <c r="BK3" s="106" t="s">
        <v>158</v>
      </c>
      <c r="BL3" s="99"/>
      <c r="BM3" s="99"/>
      <c r="BN3" s="99"/>
    </row>
    <row r="4" s="96" customFormat="1" ht="27" spans="1:66">
      <c r="A4" s="109"/>
      <c r="B4" s="110"/>
      <c r="C4" s="110"/>
      <c r="D4" s="111"/>
      <c r="E4" s="112"/>
      <c r="F4" s="112"/>
      <c r="G4" s="112"/>
      <c r="H4" s="112"/>
      <c r="I4" s="112"/>
      <c r="J4" s="112"/>
      <c r="K4" s="115"/>
      <c r="L4" s="110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110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110"/>
      <c r="AV4" s="99"/>
      <c r="AW4" s="99"/>
      <c r="AX4" s="110"/>
      <c r="AY4" s="99"/>
      <c r="AZ4" s="99"/>
      <c r="BA4" s="99"/>
      <c r="BB4" s="110"/>
      <c r="BC4" s="99"/>
      <c r="BD4" s="99"/>
      <c r="BE4" s="99"/>
      <c r="BF4" s="99"/>
      <c r="BG4" s="99"/>
      <c r="BH4" s="99"/>
      <c r="BI4" s="99"/>
      <c r="BJ4" s="99"/>
      <c r="BK4" s="110"/>
      <c r="BL4" s="99" t="s">
        <v>159</v>
      </c>
      <c r="BM4" s="99" t="s">
        <v>160</v>
      </c>
      <c r="BN4" s="99" t="s">
        <v>161</v>
      </c>
    </row>
    <row r="5" spans="1:66">
      <c r="A5" s="102" t="s">
        <v>150</v>
      </c>
      <c r="B5" s="101"/>
      <c r="C5" s="113">
        <f>D5+L5+AJ5+AU5+AX5+BB5+BK5</f>
        <v>20536.80365626</v>
      </c>
      <c r="D5" s="113">
        <f>D6+D147+D156+D205+D238+D264+D289+D364+D411+D429+D448+D511+D520+D537+D550+D553+D574+D581+D590+D593+D607+D534</f>
        <v>9430.8513269</v>
      </c>
      <c r="E5" s="113">
        <f t="shared" ref="E5:AT5" si="0">E6+E147+E156+E205+E238+E264+E289+E364+E411+E429+E448+E511+E520+E537+E550+E553+E574+E581+E590+E593+E607</f>
        <v>3033.06208</v>
      </c>
      <c r="F5" s="113">
        <f t="shared" si="0"/>
        <v>957.5452</v>
      </c>
      <c r="G5" s="113">
        <f t="shared" si="0"/>
        <v>130.8826</v>
      </c>
      <c r="H5" s="113">
        <f t="shared" si="0"/>
        <v>3263.8578269</v>
      </c>
      <c r="I5" s="113">
        <f t="shared" si="0"/>
        <v>10</v>
      </c>
      <c r="J5" s="113">
        <f t="shared" si="0"/>
        <v>1605.05762</v>
      </c>
      <c r="K5" s="113">
        <f t="shared" si="0"/>
        <v>430.446</v>
      </c>
      <c r="L5" s="113">
        <f t="shared" si="0"/>
        <v>1390.26377936</v>
      </c>
      <c r="M5" s="113">
        <f t="shared" si="0"/>
        <v>77.805</v>
      </c>
      <c r="N5" s="113">
        <f t="shared" si="0"/>
        <v>28.142</v>
      </c>
      <c r="O5" s="113">
        <f t="shared" si="0"/>
        <v>0</v>
      </c>
      <c r="P5" s="113">
        <f t="shared" si="0"/>
        <v>4.988</v>
      </c>
      <c r="Q5" s="113">
        <f t="shared" si="0"/>
        <v>48.3141</v>
      </c>
      <c r="R5" s="113">
        <f t="shared" si="0"/>
        <v>36.3728</v>
      </c>
      <c r="S5" s="113">
        <f t="shared" si="0"/>
        <v>106.74608</v>
      </c>
      <c r="T5" s="113">
        <f t="shared" si="0"/>
        <v>0</v>
      </c>
      <c r="U5" s="113">
        <f t="shared" si="0"/>
        <v>64.566</v>
      </c>
      <c r="V5" s="113">
        <f t="shared" si="0"/>
        <v>0</v>
      </c>
      <c r="W5" s="113">
        <f t="shared" si="0"/>
        <v>76.702</v>
      </c>
      <c r="X5" s="113">
        <f t="shared" si="0"/>
        <v>44.54</v>
      </c>
      <c r="Y5" s="113">
        <f t="shared" si="0"/>
        <v>25.521</v>
      </c>
      <c r="Z5" s="113">
        <f t="shared" si="0"/>
        <v>83.5182995</v>
      </c>
      <c r="AA5" s="113">
        <f t="shared" si="0"/>
        <v>62.32125436</v>
      </c>
      <c r="AB5" s="113">
        <f t="shared" si="0"/>
        <v>48.973</v>
      </c>
      <c r="AC5" s="113">
        <f t="shared" si="0"/>
        <v>7.85</v>
      </c>
      <c r="AD5" s="113">
        <f t="shared" si="0"/>
        <v>52.83</v>
      </c>
      <c r="AE5" s="113">
        <f t="shared" si="0"/>
        <v>0</v>
      </c>
      <c r="AF5" s="113">
        <f t="shared" si="0"/>
        <v>93.105256</v>
      </c>
      <c r="AG5" s="113">
        <f t="shared" si="0"/>
        <v>112.7846895</v>
      </c>
      <c r="AH5" s="113">
        <f t="shared" si="0"/>
        <v>285.545</v>
      </c>
      <c r="AI5" s="113">
        <f t="shared" si="0"/>
        <v>92.773</v>
      </c>
      <c r="AJ5" s="113">
        <f t="shared" si="0"/>
        <v>4997.65855</v>
      </c>
      <c r="AK5" s="113">
        <f t="shared" si="0"/>
        <v>2737.66</v>
      </c>
      <c r="AL5" s="113">
        <f t="shared" si="0"/>
        <v>0</v>
      </c>
      <c r="AM5" s="113">
        <f t="shared" si="0"/>
        <v>292.61</v>
      </c>
      <c r="AN5" s="113">
        <f t="shared" si="0"/>
        <v>188.264</v>
      </c>
      <c r="AO5" s="113">
        <f t="shared" si="0"/>
        <v>37.5</v>
      </c>
      <c r="AP5" s="113">
        <f t="shared" si="0"/>
        <v>452.51</v>
      </c>
      <c r="AQ5" s="113">
        <f t="shared" si="0"/>
        <v>5.28</v>
      </c>
      <c r="AR5" s="113">
        <f t="shared" si="0"/>
        <v>0</v>
      </c>
      <c r="AS5" s="113">
        <f t="shared" si="0"/>
        <v>656.41674</v>
      </c>
      <c r="AT5" s="113">
        <f t="shared" si="0"/>
        <v>627.41781</v>
      </c>
      <c r="AU5" s="113">
        <f>AU6+AU147+AU156+AU205+AU238+AU264+AU289+AU364+AU411+AU429+AU448+AU511+AU520+AU537+AU550+AU553+AU574+AU581+AU590+AU593+AU607+AU534</f>
        <v>3121</v>
      </c>
      <c r="AV5" s="113">
        <f t="shared" ref="AV5:BA5" si="1">AV6+AV147+AV156+AV205+AV238+AV264+AV289+AV364+AV411+AV429+AV448+AV511+AV520+AV537+AV550+AV553+AV574+AV581+AV590+AV593+AV607</f>
        <v>555</v>
      </c>
      <c r="AW5" s="113">
        <f t="shared" si="1"/>
        <v>2366</v>
      </c>
      <c r="AX5" s="113">
        <f t="shared" si="1"/>
        <v>0</v>
      </c>
      <c r="AY5" s="113">
        <f t="shared" si="1"/>
        <v>0</v>
      </c>
      <c r="AZ5" s="113">
        <f t="shared" si="1"/>
        <v>0</v>
      </c>
      <c r="BA5" s="113">
        <f t="shared" si="1"/>
        <v>0</v>
      </c>
      <c r="BB5" s="113">
        <f>SUM(BC5:BJ5)</f>
        <v>437.03</v>
      </c>
      <c r="BC5" s="113">
        <f t="shared" ref="BC5:BJ5" si="2">BC6+BC147+BC156+BC205+BC238+BC264+BC289+BC364+BC411+BC429+BC448+BC511+BC520+BC537+BC550+BC553+BC574+BC581+BC590+BC593+BC607</f>
        <v>256.16</v>
      </c>
      <c r="BD5" s="113">
        <f t="shared" si="2"/>
        <v>159.67</v>
      </c>
      <c r="BE5" s="113">
        <f t="shared" si="2"/>
        <v>0</v>
      </c>
      <c r="BF5" s="113">
        <f t="shared" si="2"/>
        <v>0</v>
      </c>
      <c r="BG5" s="113">
        <f t="shared" si="2"/>
        <v>0</v>
      </c>
      <c r="BH5" s="113">
        <f t="shared" si="2"/>
        <v>0</v>
      </c>
      <c r="BI5" s="113">
        <f t="shared" si="2"/>
        <v>0</v>
      </c>
      <c r="BJ5" s="113">
        <f t="shared" si="2"/>
        <v>21.2</v>
      </c>
      <c r="BK5" s="113">
        <f>BK6+BK147+BK156+BK205+BK238+BK264+BK289+BK364+BK411+BK429+BK448+BK511+BK520+BK537+BK550+BK553+BK574+BK581+BK590+BK593+BK607+BK614</f>
        <v>1160</v>
      </c>
      <c r="BL5" s="113">
        <f>BL6+BL147+BL156+BL205+BL238+BL264+BL289+BL364+BL411+BL429+BL448+BL511+BL520+BL537+BL550+BL553+BL574+BL581+BL590+BL593+BL607</f>
        <v>0</v>
      </c>
      <c r="BM5" s="113">
        <f>BM6+BM147+BM156+BM205+BM238+BM264+BM289+BM364+BM411+BM429+BM448+BM511+BM520+BM537+BM550+BM553+BM574+BM581+BM590+BM593+BM607</f>
        <v>0</v>
      </c>
      <c r="BN5" s="113">
        <f>BN6+BN147+BN156+BN205+BN238+BN264+BN289+BN364+BN411+BN429+BN448+BN511+BN520+BN537+BN550+BN553+BN574+BN581+BN590+BN593+BN607+BN614</f>
        <v>1160</v>
      </c>
    </row>
    <row r="6" spans="1:66">
      <c r="A6" s="102" t="s">
        <v>162</v>
      </c>
      <c r="B6" s="101" t="s">
        <v>163</v>
      </c>
      <c r="C6" s="113">
        <f t="shared" ref="C6:C69" si="3">D6+L6+AJ6+AU6+AX6+BB6+BK6</f>
        <v>2357.69716723</v>
      </c>
      <c r="D6" s="113">
        <f>D7+D15+D23+D31+D38+D45+D53+D57+D64+D71+D76+D84+D93+D100+D103+D105+D110+D114+D118+D123+D129+D134+D138+D141+D145</f>
        <v>1535.29306575</v>
      </c>
      <c r="E6" s="113">
        <f t="shared" ref="E6:BN6" si="4">E7+E15+E23+E31+E38+E45+E53+E57+E64+E71+E76+E84+E93+E100+E103+E105+E110+E114+E118+E123+E129+E134+E138+E141+E145</f>
        <v>544.822</v>
      </c>
      <c r="F6" s="113">
        <f t="shared" si="4"/>
        <v>401.8648</v>
      </c>
      <c r="G6" s="113">
        <f t="shared" si="4"/>
        <v>80.0458</v>
      </c>
      <c r="H6" s="113">
        <f t="shared" si="4"/>
        <v>344.49916575</v>
      </c>
      <c r="I6" s="113">
        <f t="shared" si="4"/>
        <v>10</v>
      </c>
      <c r="J6" s="113">
        <f t="shared" si="4"/>
        <v>115.2693</v>
      </c>
      <c r="K6" s="113">
        <f t="shared" si="4"/>
        <v>38.792</v>
      </c>
      <c r="L6" s="113">
        <f>L7+L15+L23+L31+L38+L45+L53+L57+L64+L71+L76+L84+L93+L103+L105+L110+L114+L118+L123+L129+L134+L138+L141+L145</f>
        <v>468.99880148</v>
      </c>
      <c r="M6" s="113">
        <f t="shared" ref="M6:AI6" si="5">M7+M15+M23+M31+M38+M45+M53+M57+M64+M71+M76+M84+M93+M103+M105+M110+M114+M118+M123+M129+M134+M138+M141+M145</f>
        <v>20.328</v>
      </c>
      <c r="N6" s="113">
        <f t="shared" si="5"/>
        <v>8.85</v>
      </c>
      <c r="O6" s="113">
        <f t="shared" si="5"/>
        <v>0</v>
      </c>
      <c r="P6" s="113">
        <f t="shared" si="5"/>
        <v>1.145</v>
      </c>
      <c r="Q6" s="113">
        <f t="shared" si="5"/>
        <v>13.8211</v>
      </c>
      <c r="R6" s="113">
        <f t="shared" si="5"/>
        <v>12.86414</v>
      </c>
      <c r="S6" s="113">
        <f t="shared" si="5"/>
        <v>31.9864</v>
      </c>
      <c r="T6" s="113">
        <f t="shared" si="5"/>
        <v>0</v>
      </c>
      <c r="U6" s="113">
        <f t="shared" si="5"/>
        <v>24.702</v>
      </c>
      <c r="V6" s="113">
        <f t="shared" si="5"/>
        <v>0</v>
      </c>
      <c r="W6" s="113">
        <f t="shared" si="5"/>
        <v>13.3</v>
      </c>
      <c r="X6" s="113">
        <f t="shared" si="5"/>
        <v>44.54</v>
      </c>
      <c r="Y6" s="113">
        <f t="shared" si="5"/>
        <v>20.445</v>
      </c>
      <c r="Z6" s="113">
        <f t="shared" si="5"/>
        <v>18.9708285</v>
      </c>
      <c r="AA6" s="113">
        <f t="shared" si="5"/>
        <v>54.24406648</v>
      </c>
      <c r="AB6" s="113">
        <f t="shared" si="5"/>
        <v>0</v>
      </c>
      <c r="AC6" s="113">
        <f t="shared" si="5"/>
        <v>0</v>
      </c>
      <c r="AD6" s="113">
        <f t="shared" si="5"/>
        <v>23.56</v>
      </c>
      <c r="AE6" s="113">
        <f t="shared" si="5"/>
        <v>0</v>
      </c>
      <c r="AF6" s="113">
        <f t="shared" si="5"/>
        <v>16.5708285</v>
      </c>
      <c r="AG6" s="113">
        <f t="shared" si="5"/>
        <v>22.094438</v>
      </c>
      <c r="AH6" s="113">
        <f t="shared" si="5"/>
        <v>124.95</v>
      </c>
      <c r="AI6" s="113">
        <f t="shared" si="5"/>
        <v>16.627</v>
      </c>
      <c r="AJ6" s="113">
        <f t="shared" si="4"/>
        <v>89.7053</v>
      </c>
      <c r="AK6" s="113">
        <f t="shared" si="4"/>
        <v>0</v>
      </c>
      <c r="AL6" s="113">
        <f t="shared" si="4"/>
        <v>0</v>
      </c>
      <c r="AM6" s="113">
        <f t="shared" si="4"/>
        <v>0</v>
      </c>
      <c r="AN6" s="113">
        <f t="shared" si="4"/>
        <v>4.02</v>
      </c>
      <c r="AO6" s="113">
        <f t="shared" si="4"/>
        <v>0</v>
      </c>
      <c r="AP6" s="113">
        <f t="shared" si="4"/>
        <v>0</v>
      </c>
      <c r="AQ6" s="113">
        <f t="shared" si="4"/>
        <v>0</v>
      </c>
      <c r="AR6" s="113">
        <f t="shared" si="4"/>
        <v>0</v>
      </c>
      <c r="AS6" s="113">
        <f t="shared" si="4"/>
        <v>0</v>
      </c>
      <c r="AT6" s="113">
        <f t="shared" si="4"/>
        <v>85.6853</v>
      </c>
      <c r="AU6" s="113">
        <f t="shared" si="4"/>
        <v>250</v>
      </c>
      <c r="AV6" s="113">
        <f t="shared" si="4"/>
        <v>0</v>
      </c>
      <c r="AW6" s="113">
        <f t="shared" si="4"/>
        <v>250</v>
      </c>
      <c r="AX6" s="113">
        <f t="shared" si="4"/>
        <v>0</v>
      </c>
      <c r="AY6" s="113">
        <f t="shared" si="4"/>
        <v>0</v>
      </c>
      <c r="AZ6" s="113">
        <f t="shared" si="4"/>
        <v>0</v>
      </c>
      <c r="BA6" s="113">
        <f t="shared" si="4"/>
        <v>0</v>
      </c>
      <c r="BB6" s="113">
        <f t="shared" si="4"/>
        <v>13.7</v>
      </c>
      <c r="BC6" s="113">
        <f t="shared" si="4"/>
        <v>13.7</v>
      </c>
      <c r="BD6" s="113">
        <f t="shared" si="4"/>
        <v>0</v>
      </c>
      <c r="BE6" s="113">
        <f t="shared" si="4"/>
        <v>0</v>
      </c>
      <c r="BF6" s="113">
        <f t="shared" si="4"/>
        <v>0</v>
      </c>
      <c r="BG6" s="113">
        <f t="shared" si="4"/>
        <v>0</v>
      </c>
      <c r="BH6" s="113">
        <f t="shared" si="4"/>
        <v>0</v>
      </c>
      <c r="BI6" s="113">
        <f t="shared" si="4"/>
        <v>0</v>
      </c>
      <c r="BJ6" s="113">
        <f t="shared" si="4"/>
        <v>0</v>
      </c>
      <c r="BK6" s="113">
        <f t="shared" si="4"/>
        <v>0</v>
      </c>
      <c r="BL6" s="113">
        <f t="shared" si="4"/>
        <v>0</v>
      </c>
      <c r="BM6" s="113">
        <f t="shared" si="4"/>
        <v>0</v>
      </c>
      <c r="BN6" s="113">
        <f t="shared" si="4"/>
        <v>0</v>
      </c>
    </row>
    <row r="7" hidden="1" spans="1:66">
      <c r="A7" s="102" t="s">
        <v>164</v>
      </c>
      <c r="B7" s="101" t="s">
        <v>165</v>
      </c>
      <c r="C7" s="113">
        <f t="shared" si="3"/>
        <v>0</v>
      </c>
      <c r="D7" s="113">
        <f t="shared" ref="D7:D75" si="6">SUM(E7:K7)</f>
        <v>0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>
        <f t="shared" ref="AJ7:AJ22" si="7">SUM(AK7:AT7)</f>
        <v>0</v>
      </c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</row>
    <row r="8" hidden="1" spans="1:66">
      <c r="A8" s="102" t="s">
        <v>166</v>
      </c>
      <c r="B8" s="101" t="s">
        <v>167</v>
      </c>
      <c r="C8" s="113">
        <f t="shared" si="3"/>
        <v>0</v>
      </c>
      <c r="D8" s="113">
        <f t="shared" si="6"/>
        <v>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>
        <f t="shared" si="7"/>
        <v>0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</row>
    <row r="9" hidden="1" spans="1:66">
      <c r="A9" s="102" t="s">
        <v>168</v>
      </c>
      <c r="B9" s="101" t="s">
        <v>169</v>
      </c>
      <c r="C9" s="113">
        <f t="shared" si="3"/>
        <v>0</v>
      </c>
      <c r="D9" s="113">
        <f t="shared" si="6"/>
        <v>0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>
        <f t="shared" si="7"/>
        <v>0</v>
      </c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</row>
    <row r="10" hidden="1" spans="1:66">
      <c r="A10" s="102" t="s">
        <v>170</v>
      </c>
      <c r="B10" s="101" t="s">
        <v>171</v>
      </c>
      <c r="C10" s="113">
        <f t="shared" si="3"/>
        <v>0</v>
      </c>
      <c r="D10" s="113">
        <f t="shared" si="6"/>
        <v>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>
        <f t="shared" si="7"/>
        <v>0</v>
      </c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</row>
    <row r="11" hidden="1" spans="1:66">
      <c r="A11" s="102" t="s">
        <v>172</v>
      </c>
      <c r="B11" s="101" t="s">
        <v>173</v>
      </c>
      <c r="C11" s="113">
        <f t="shared" si="3"/>
        <v>0</v>
      </c>
      <c r="D11" s="113">
        <f t="shared" si="6"/>
        <v>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>
        <f t="shared" si="7"/>
        <v>0</v>
      </c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</row>
    <row r="12" hidden="1" spans="1:66">
      <c r="A12" s="102" t="s">
        <v>174</v>
      </c>
      <c r="B12" s="101" t="s">
        <v>175</v>
      </c>
      <c r="C12" s="113">
        <f t="shared" si="3"/>
        <v>0</v>
      </c>
      <c r="D12" s="113">
        <f t="shared" si="6"/>
        <v>0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>
        <f t="shared" si="7"/>
        <v>0</v>
      </c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</row>
    <row r="13" hidden="1" spans="1:66">
      <c r="A13" s="102" t="s">
        <v>176</v>
      </c>
      <c r="B13" s="101" t="s">
        <v>177</v>
      </c>
      <c r="C13" s="113">
        <f t="shared" si="3"/>
        <v>0</v>
      </c>
      <c r="D13" s="113">
        <f t="shared" si="6"/>
        <v>0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>
        <f t="shared" si="7"/>
        <v>0</v>
      </c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</row>
    <row r="14" hidden="1" spans="1:66">
      <c r="A14" s="102" t="s">
        <v>178</v>
      </c>
      <c r="B14" s="101" t="s">
        <v>179</v>
      </c>
      <c r="C14" s="113">
        <f t="shared" si="3"/>
        <v>0</v>
      </c>
      <c r="D14" s="113">
        <f t="shared" si="6"/>
        <v>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>
        <f t="shared" si="7"/>
        <v>0</v>
      </c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</row>
    <row r="15" hidden="1" spans="1:66">
      <c r="A15" s="102" t="s">
        <v>180</v>
      </c>
      <c r="B15" s="101" t="s">
        <v>181</v>
      </c>
      <c r="C15" s="113">
        <f t="shared" si="3"/>
        <v>0</v>
      </c>
      <c r="D15" s="113">
        <f t="shared" si="6"/>
        <v>0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>
        <f t="shared" si="7"/>
        <v>0</v>
      </c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</row>
    <row r="16" hidden="1" spans="1:66">
      <c r="A16" s="102" t="s">
        <v>182</v>
      </c>
      <c r="B16" s="101" t="s">
        <v>167</v>
      </c>
      <c r="C16" s="113">
        <f t="shared" si="3"/>
        <v>0</v>
      </c>
      <c r="D16" s="113">
        <f t="shared" si="6"/>
        <v>0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>
        <f t="shared" si="7"/>
        <v>0</v>
      </c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</row>
    <row r="17" hidden="1" spans="1:66">
      <c r="A17" s="102" t="s">
        <v>183</v>
      </c>
      <c r="B17" s="101" t="s">
        <v>169</v>
      </c>
      <c r="C17" s="113">
        <f t="shared" si="3"/>
        <v>0</v>
      </c>
      <c r="D17" s="113">
        <f t="shared" si="6"/>
        <v>0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>
        <f t="shared" si="7"/>
        <v>0</v>
      </c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</row>
    <row r="18" hidden="1" spans="1:66">
      <c r="A18" s="102" t="s">
        <v>184</v>
      </c>
      <c r="B18" s="101" t="s">
        <v>171</v>
      </c>
      <c r="C18" s="113">
        <f t="shared" si="3"/>
        <v>0</v>
      </c>
      <c r="D18" s="113">
        <f t="shared" si="6"/>
        <v>0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>
        <f t="shared" si="7"/>
        <v>0</v>
      </c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</row>
    <row r="19" hidden="1" spans="1:66">
      <c r="A19" s="102" t="s">
        <v>185</v>
      </c>
      <c r="B19" s="101" t="s">
        <v>186</v>
      </c>
      <c r="C19" s="113">
        <f t="shared" si="3"/>
        <v>0</v>
      </c>
      <c r="D19" s="113">
        <f t="shared" si="6"/>
        <v>0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>
        <f t="shared" si="7"/>
        <v>0</v>
      </c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</row>
    <row r="20" hidden="1" spans="1:66">
      <c r="A20" s="102" t="s">
        <v>187</v>
      </c>
      <c r="B20" s="101" t="s">
        <v>188</v>
      </c>
      <c r="C20" s="113">
        <f t="shared" si="3"/>
        <v>0</v>
      </c>
      <c r="D20" s="113">
        <f t="shared" si="6"/>
        <v>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>
        <f t="shared" si="7"/>
        <v>0</v>
      </c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</row>
    <row r="21" hidden="1" spans="1:66">
      <c r="A21" s="102" t="s">
        <v>189</v>
      </c>
      <c r="B21" s="101" t="s">
        <v>190</v>
      </c>
      <c r="C21" s="113">
        <f t="shared" si="3"/>
        <v>0</v>
      </c>
      <c r="D21" s="113">
        <f t="shared" si="6"/>
        <v>0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>
        <f t="shared" si="7"/>
        <v>0</v>
      </c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</row>
    <row r="22" hidden="1" spans="1:66">
      <c r="A22" s="102" t="s">
        <v>191</v>
      </c>
      <c r="B22" s="101" t="s">
        <v>192</v>
      </c>
      <c r="C22" s="113">
        <f t="shared" si="3"/>
        <v>0</v>
      </c>
      <c r="D22" s="113">
        <f t="shared" si="6"/>
        <v>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>
        <f t="shared" si="7"/>
        <v>0</v>
      </c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</row>
    <row r="23" spans="1:66">
      <c r="A23" s="102" t="s">
        <v>193</v>
      </c>
      <c r="B23" s="101" t="s">
        <v>194</v>
      </c>
      <c r="C23" s="113">
        <f t="shared" si="3"/>
        <v>1250.23004775</v>
      </c>
      <c r="D23" s="113">
        <f>SUM(D24:D30)</f>
        <v>908.62859275</v>
      </c>
      <c r="E23" s="113">
        <f t="shared" ref="E23:BN23" si="8">SUM(E24:E30)</f>
        <v>315.13</v>
      </c>
      <c r="F23" s="113">
        <f t="shared" si="8"/>
        <v>240.5728</v>
      </c>
      <c r="G23" s="113">
        <f t="shared" si="8"/>
        <v>30.7236</v>
      </c>
      <c r="H23" s="113">
        <f t="shared" si="8"/>
        <v>204.56269275</v>
      </c>
      <c r="I23" s="113">
        <f t="shared" si="8"/>
        <v>10</v>
      </c>
      <c r="J23" s="113">
        <f t="shared" si="8"/>
        <v>82.8035</v>
      </c>
      <c r="K23" s="113">
        <f t="shared" si="8"/>
        <v>24.836</v>
      </c>
      <c r="L23" s="113">
        <f t="shared" si="8"/>
        <v>274.198155</v>
      </c>
      <c r="M23" s="113">
        <f t="shared" si="8"/>
        <v>6.778</v>
      </c>
      <c r="N23" s="113">
        <f t="shared" si="8"/>
        <v>5.45</v>
      </c>
      <c r="O23" s="113">
        <f t="shared" si="8"/>
        <v>0</v>
      </c>
      <c r="P23" s="113">
        <f t="shared" si="8"/>
        <v>1.019</v>
      </c>
      <c r="Q23" s="113">
        <f t="shared" si="8"/>
        <v>9.7711</v>
      </c>
      <c r="R23" s="113">
        <f t="shared" si="8"/>
        <v>8.17736</v>
      </c>
      <c r="S23" s="113">
        <f t="shared" si="8"/>
        <v>22.3672</v>
      </c>
      <c r="T23" s="113">
        <f t="shared" si="8"/>
        <v>0</v>
      </c>
      <c r="U23" s="113">
        <f t="shared" si="8"/>
        <v>14.828</v>
      </c>
      <c r="V23" s="113">
        <f t="shared" si="8"/>
        <v>0</v>
      </c>
      <c r="W23" s="113">
        <f t="shared" si="8"/>
        <v>13.3</v>
      </c>
      <c r="X23" s="113">
        <f t="shared" si="8"/>
        <v>6</v>
      </c>
      <c r="Y23" s="113">
        <f t="shared" si="8"/>
        <v>17.685</v>
      </c>
      <c r="Z23" s="113">
        <f t="shared" si="8"/>
        <v>10.8737485</v>
      </c>
      <c r="AA23" s="113">
        <f t="shared" si="8"/>
        <v>45.8</v>
      </c>
      <c r="AB23" s="113">
        <f t="shared" si="8"/>
        <v>0</v>
      </c>
      <c r="AC23" s="113">
        <f t="shared" si="8"/>
        <v>0</v>
      </c>
      <c r="AD23" s="113">
        <f t="shared" si="8"/>
        <v>12.56</v>
      </c>
      <c r="AE23" s="113">
        <f t="shared" si="8"/>
        <v>0</v>
      </c>
      <c r="AF23" s="113">
        <f t="shared" si="8"/>
        <v>9.5737485</v>
      </c>
      <c r="AG23" s="113">
        <f t="shared" si="8"/>
        <v>12.764998</v>
      </c>
      <c r="AH23" s="113">
        <f t="shared" si="8"/>
        <v>77.25</v>
      </c>
      <c r="AI23" s="113">
        <f t="shared" si="8"/>
        <v>0</v>
      </c>
      <c r="AJ23" s="113">
        <f t="shared" si="8"/>
        <v>54.6033</v>
      </c>
      <c r="AK23" s="113">
        <f t="shared" si="8"/>
        <v>0</v>
      </c>
      <c r="AL23" s="113">
        <f t="shared" si="8"/>
        <v>0</v>
      </c>
      <c r="AM23" s="113">
        <f t="shared" si="8"/>
        <v>0</v>
      </c>
      <c r="AN23" s="113">
        <f t="shared" si="8"/>
        <v>4.02</v>
      </c>
      <c r="AO23" s="113">
        <f t="shared" si="8"/>
        <v>0</v>
      </c>
      <c r="AP23" s="113">
        <f t="shared" si="8"/>
        <v>0</v>
      </c>
      <c r="AQ23" s="113">
        <f t="shared" si="8"/>
        <v>0</v>
      </c>
      <c r="AR23" s="113">
        <f t="shared" si="8"/>
        <v>0</v>
      </c>
      <c r="AS23" s="113">
        <f t="shared" si="8"/>
        <v>0</v>
      </c>
      <c r="AT23" s="113">
        <f t="shared" si="8"/>
        <v>50.5833</v>
      </c>
      <c r="AU23" s="113">
        <f t="shared" si="8"/>
        <v>0</v>
      </c>
      <c r="AV23" s="113">
        <f t="shared" si="8"/>
        <v>0</v>
      </c>
      <c r="AW23" s="113">
        <f t="shared" si="8"/>
        <v>0</v>
      </c>
      <c r="AX23" s="113">
        <f t="shared" si="8"/>
        <v>0</v>
      </c>
      <c r="AY23" s="113">
        <f t="shared" si="8"/>
        <v>0</v>
      </c>
      <c r="AZ23" s="113">
        <f t="shared" si="8"/>
        <v>0</v>
      </c>
      <c r="BA23" s="113">
        <f t="shared" si="8"/>
        <v>0</v>
      </c>
      <c r="BB23" s="113">
        <f t="shared" si="8"/>
        <v>12.8</v>
      </c>
      <c r="BC23" s="113">
        <f t="shared" si="8"/>
        <v>12.8</v>
      </c>
      <c r="BD23" s="113">
        <f t="shared" si="8"/>
        <v>0</v>
      </c>
      <c r="BE23" s="113">
        <f t="shared" si="8"/>
        <v>0</v>
      </c>
      <c r="BF23" s="113">
        <f t="shared" si="8"/>
        <v>0</v>
      </c>
      <c r="BG23" s="113">
        <f t="shared" si="8"/>
        <v>0</v>
      </c>
      <c r="BH23" s="113">
        <f t="shared" si="8"/>
        <v>0</v>
      </c>
      <c r="BI23" s="113">
        <f t="shared" si="8"/>
        <v>0</v>
      </c>
      <c r="BJ23" s="113">
        <f t="shared" si="8"/>
        <v>0</v>
      </c>
      <c r="BK23" s="113">
        <f t="shared" si="8"/>
        <v>0</v>
      </c>
      <c r="BL23" s="113">
        <f t="shared" si="8"/>
        <v>0</v>
      </c>
      <c r="BM23" s="113">
        <f t="shared" si="8"/>
        <v>0</v>
      </c>
      <c r="BN23" s="113">
        <f t="shared" si="8"/>
        <v>0</v>
      </c>
    </row>
    <row r="24" spans="1:66">
      <c r="A24" s="102" t="s">
        <v>195</v>
      </c>
      <c r="B24" s="101" t="s">
        <v>167</v>
      </c>
      <c r="C24" s="113">
        <f t="shared" si="3"/>
        <v>1250.23004775</v>
      </c>
      <c r="D24" s="113">
        <f t="shared" si="6"/>
        <v>908.62859275</v>
      </c>
      <c r="E24" s="113">
        <v>315.13</v>
      </c>
      <c r="F24" s="113">
        <v>240.5728</v>
      </c>
      <c r="G24" s="113">
        <v>30.7236</v>
      </c>
      <c r="H24" s="113">
        <v>204.56269275</v>
      </c>
      <c r="I24" s="113">
        <v>10</v>
      </c>
      <c r="J24" s="113">
        <v>82.8035</v>
      </c>
      <c r="K24" s="113">
        <v>24.836</v>
      </c>
      <c r="L24" s="113">
        <f t="shared" ref="L24:L37" si="9">SUM(M24:AI24)</f>
        <v>274.198155</v>
      </c>
      <c r="M24" s="113">
        <v>6.778</v>
      </c>
      <c r="N24" s="113">
        <v>5.45</v>
      </c>
      <c r="O24" s="113">
        <v>0</v>
      </c>
      <c r="P24" s="113">
        <v>1.019</v>
      </c>
      <c r="Q24" s="113">
        <v>9.7711</v>
      </c>
      <c r="R24" s="113">
        <v>8.17736</v>
      </c>
      <c r="S24" s="113">
        <v>22.3672</v>
      </c>
      <c r="T24" s="113">
        <v>0</v>
      </c>
      <c r="U24" s="113">
        <v>14.828</v>
      </c>
      <c r="V24" s="113">
        <v>0</v>
      </c>
      <c r="W24" s="113">
        <v>13.3</v>
      </c>
      <c r="X24" s="113">
        <v>6</v>
      </c>
      <c r="Y24" s="113">
        <v>17.685</v>
      </c>
      <c r="Z24" s="113">
        <v>10.8737485</v>
      </c>
      <c r="AA24" s="113">
        <v>45.8</v>
      </c>
      <c r="AB24" s="113"/>
      <c r="AC24" s="113">
        <v>0</v>
      </c>
      <c r="AD24" s="113">
        <v>12.56</v>
      </c>
      <c r="AE24" s="113">
        <v>0</v>
      </c>
      <c r="AF24" s="113">
        <v>9.5737485</v>
      </c>
      <c r="AG24" s="113">
        <v>12.764998</v>
      </c>
      <c r="AH24" s="113">
        <v>77.25</v>
      </c>
      <c r="AI24" s="113"/>
      <c r="AJ24" s="113">
        <f>SUM(AK24:AT24)</f>
        <v>54.6033</v>
      </c>
      <c r="AK24" s="113"/>
      <c r="AL24" s="113"/>
      <c r="AM24" s="113"/>
      <c r="AN24" s="113">
        <v>4.02</v>
      </c>
      <c r="AO24" s="113">
        <v>0</v>
      </c>
      <c r="AP24" s="113">
        <v>0</v>
      </c>
      <c r="AQ24" s="113">
        <v>0</v>
      </c>
      <c r="AR24" s="113">
        <v>0</v>
      </c>
      <c r="AS24" s="113">
        <v>0</v>
      </c>
      <c r="AT24" s="113">
        <v>50.5833</v>
      </c>
      <c r="AU24" s="113"/>
      <c r="AV24" s="113"/>
      <c r="AW24" s="113"/>
      <c r="AX24" s="113">
        <f>SUM(AY24:BA24)</f>
        <v>0</v>
      </c>
      <c r="AY24" s="113"/>
      <c r="AZ24" s="113"/>
      <c r="BA24" s="113"/>
      <c r="BB24" s="113">
        <f t="shared" ref="BB24:BB42" si="10">SUM(BC24:BJ24)</f>
        <v>12.8</v>
      </c>
      <c r="BC24" s="113">
        <v>12.8</v>
      </c>
      <c r="BD24" s="113"/>
      <c r="BE24" s="113"/>
      <c r="BF24" s="113"/>
      <c r="BG24" s="113"/>
      <c r="BH24" s="113"/>
      <c r="BI24" s="113"/>
      <c r="BJ24" s="113"/>
      <c r="BK24" s="113">
        <f>SUM(BL24:BN24)</f>
        <v>0</v>
      </c>
      <c r="BL24" s="113"/>
      <c r="BM24" s="113"/>
      <c r="BN24" s="113"/>
    </row>
    <row r="25" hidden="1" spans="1:66">
      <c r="A25" s="102" t="s">
        <v>196</v>
      </c>
      <c r="B25" s="101" t="s">
        <v>169</v>
      </c>
      <c r="C25" s="113">
        <f t="shared" si="3"/>
        <v>0</v>
      </c>
      <c r="D25" s="113">
        <f t="shared" si="6"/>
        <v>0</v>
      </c>
      <c r="E25" s="113"/>
      <c r="F25" s="113"/>
      <c r="G25" s="113"/>
      <c r="H25" s="113"/>
      <c r="I25" s="113"/>
      <c r="J25" s="113"/>
      <c r="K25" s="113"/>
      <c r="L25" s="113">
        <f t="shared" si="9"/>
        <v>0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>
        <f>SUM(AK25:AT25)</f>
        <v>0</v>
      </c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>
        <f>SUM(AY25:BA25)</f>
        <v>0</v>
      </c>
      <c r="AY25" s="113"/>
      <c r="AZ25" s="113"/>
      <c r="BA25" s="113"/>
      <c r="BB25" s="113">
        <f t="shared" si="10"/>
        <v>0</v>
      </c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</row>
    <row r="26" hidden="1" spans="1:66">
      <c r="A26" s="102" t="s">
        <v>197</v>
      </c>
      <c r="B26" s="101" t="s">
        <v>198</v>
      </c>
      <c r="C26" s="113">
        <f t="shared" si="3"/>
        <v>0</v>
      </c>
      <c r="D26" s="113">
        <f t="shared" si="6"/>
        <v>0</v>
      </c>
      <c r="E26" s="113"/>
      <c r="F26" s="113"/>
      <c r="G26" s="113"/>
      <c r="H26" s="113"/>
      <c r="I26" s="113"/>
      <c r="J26" s="113"/>
      <c r="K26" s="113"/>
      <c r="L26" s="113">
        <f t="shared" si="9"/>
        <v>0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>
        <f>SUM(AK26:AT26)</f>
        <v>0</v>
      </c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>
        <f t="shared" si="10"/>
        <v>0</v>
      </c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</row>
    <row r="27" hidden="1" spans="1:66">
      <c r="A27" s="102" t="s">
        <v>199</v>
      </c>
      <c r="B27" s="101" t="s">
        <v>200</v>
      </c>
      <c r="C27" s="113">
        <f t="shared" si="3"/>
        <v>0</v>
      </c>
      <c r="D27" s="113">
        <f t="shared" si="6"/>
        <v>0</v>
      </c>
      <c r="E27" s="113"/>
      <c r="F27" s="113"/>
      <c r="G27" s="113"/>
      <c r="H27" s="113"/>
      <c r="I27" s="113"/>
      <c r="J27" s="113"/>
      <c r="K27" s="113"/>
      <c r="L27" s="113">
        <f t="shared" si="9"/>
        <v>0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>
        <f>SUM(AK27:AT27)</f>
        <v>0</v>
      </c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>
        <f t="shared" si="10"/>
        <v>0</v>
      </c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</row>
    <row r="28" hidden="1" spans="1:66">
      <c r="A28" s="102" t="s">
        <v>201</v>
      </c>
      <c r="B28" s="101" t="s">
        <v>202</v>
      </c>
      <c r="C28" s="113">
        <f t="shared" si="3"/>
        <v>0</v>
      </c>
      <c r="D28" s="113"/>
      <c r="E28" s="113"/>
      <c r="F28" s="113"/>
      <c r="G28" s="113"/>
      <c r="H28" s="113"/>
      <c r="I28" s="113"/>
      <c r="J28" s="113"/>
      <c r="K28" s="113"/>
      <c r="L28" s="113">
        <f t="shared" si="9"/>
        <v>0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>
        <f t="shared" si="10"/>
        <v>0</v>
      </c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</row>
    <row r="29" hidden="1" spans="1:66">
      <c r="A29" s="102" t="s">
        <v>203</v>
      </c>
      <c r="B29" s="101" t="s">
        <v>192</v>
      </c>
      <c r="C29" s="113">
        <f t="shared" si="3"/>
        <v>0</v>
      </c>
      <c r="D29" s="113">
        <f t="shared" si="6"/>
        <v>0</v>
      </c>
      <c r="E29" s="113"/>
      <c r="F29" s="113"/>
      <c r="G29" s="113"/>
      <c r="H29" s="113"/>
      <c r="I29" s="113"/>
      <c r="J29" s="113"/>
      <c r="K29" s="113"/>
      <c r="L29" s="113">
        <f t="shared" si="9"/>
        <v>0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>
        <f>SUM(AK29:AT29)</f>
        <v>0</v>
      </c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>
        <f t="shared" si="10"/>
        <v>0</v>
      </c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</row>
    <row r="30" hidden="1" spans="1:66">
      <c r="A30" s="102" t="s">
        <v>204</v>
      </c>
      <c r="B30" s="101" t="s">
        <v>205</v>
      </c>
      <c r="C30" s="113">
        <f t="shared" si="3"/>
        <v>0</v>
      </c>
      <c r="D30" s="113">
        <f t="shared" si="6"/>
        <v>0</v>
      </c>
      <c r="E30" s="113"/>
      <c r="F30" s="113"/>
      <c r="G30" s="113"/>
      <c r="H30" s="113"/>
      <c r="I30" s="113"/>
      <c r="J30" s="113"/>
      <c r="K30" s="113"/>
      <c r="L30" s="113">
        <f t="shared" si="9"/>
        <v>0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>
        <f>SUM(AK30:AT30)</f>
        <v>0</v>
      </c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>
        <f t="shared" si="10"/>
        <v>0</v>
      </c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</row>
    <row r="31" spans="1:66">
      <c r="A31" s="102" t="s">
        <v>206</v>
      </c>
      <c r="B31" s="101" t="s">
        <v>207</v>
      </c>
      <c r="C31" s="113">
        <f t="shared" si="3"/>
        <v>203.4749845</v>
      </c>
      <c r="D31" s="113">
        <f>SUM(D32:D37)</f>
        <v>135.7884345</v>
      </c>
      <c r="E31" s="113">
        <f t="shared" ref="E31:BN31" si="11">SUM(E32:E37)</f>
        <v>64.9224</v>
      </c>
      <c r="F31" s="113">
        <f t="shared" si="11"/>
        <v>35.196</v>
      </c>
      <c r="G31" s="113">
        <f t="shared" si="11"/>
        <v>3.4994</v>
      </c>
      <c r="H31" s="113">
        <f t="shared" si="11"/>
        <v>29.8426345</v>
      </c>
      <c r="I31" s="113">
        <f t="shared" si="11"/>
        <v>0</v>
      </c>
      <c r="J31" s="113">
        <f t="shared" si="11"/>
        <v>2.328</v>
      </c>
      <c r="K31" s="113">
        <f t="shared" si="11"/>
        <v>0</v>
      </c>
      <c r="L31" s="113">
        <f t="shared" si="9"/>
        <v>59.05835</v>
      </c>
      <c r="M31" s="113">
        <f t="shared" si="11"/>
        <v>0.765</v>
      </c>
      <c r="N31" s="113">
        <f t="shared" si="11"/>
        <v>0</v>
      </c>
      <c r="O31" s="113">
        <f t="shared" si="11"/>
        <v>0</v>
      </c>
      <c r="P31" s="113">
        <f t="shared" si="11"/>
        <v>0.027</v>
      </c>
      <c r="Q31" s="113">
        <f t="shared" si="11"/>
        <v>0.441</v>
      </c>
      <c r="R31" s="113">
        <f t="shared" si="11"/>
        <v>1.17742</v>
      </c>
      <c r="S31" s="113">
        <f t="shared" si="11"/>
        <v>0</v>
      </c>
      <c r="T31" s="113">
        <f t="shared" si="11"/>
        <v>0</v>
      </c>
      <c r="U31" s="113">
        <f t="shared" si="11"/>
        <v>2.295</v>
      </c>
      <c r="V31" s="113">
        <f t="shared" si="11"/>
        <v>0</v>
      </c>
      <c r="W31" s="113">
        <f t="shared" si="11"/>
        <v>0</v>
      </c>
      <c r="X31" s="113">
        <f t="shared" si="11"/>
        <v>0</v>
      </c>
      <c r="Y31" s="113">
        <f t="shared" si="11"/>
        <v>0.306</v>
      </c>
      <c r="Z31" s="113">
        <f t="shared" si="11"/>
        <v>1.580079</v>
      </c>
      <c r="AA31" s="113">
        <f t="shared" si="11"/>
        <v>7.23</v>
      </c>
      <c r="AB31" s="113">
        <f t="shared" si="11"/>
        <v>0</v>
      </c>
      <c r="AC31" s="113">
        <f t="shared" si="11"/>
        <v>0</v>
      </c>
      <c r="AD31" s="113">
        <f t="shared" si="11"/>
        <v>0</v>
      </c>
      <c r="AE31" s="113">
        <f t="shared" si="11"/>
        <v>0</v>
      </c>
      <c r="AF31" s="113">
        <f t="shared" si="11"/>
        <v>1.580079</v>
      </c>
      <c r="AG31" s="113">
        <f t="shared" si="11"/>
        <v>2.106772</v>
      </c>
      <c r="AH31" s="113">
        <f t="shared" si="11"/>
        <v>26.3</v>
      </c>
      <c r="AI31" s="113">
        <f t="shared" si="11"/>
        <v>15.25</v>
      </c>
      <c r="AJ31" s="113">
        <f t="shared" si="11"/>
        <v>8.6282</v>
      </c>
      <c r="AK31" s="113">
        <f t="shared" si="11"/>
        <v>0</v>
      </c>
      <c r="AL31" s="113">
        <f t="shared" si="11"/>
        <v>0</v>
      </c>
      <c r="AM31" s="113">
        <f t="shared" si="11"/>
        <v>0</v>
      </c>
      <c r="AN31" s="113">
        <f t="shared" si="11"/>
        <v>0</v>
      </c>
      <c r="AO31" s="113">
        <f t="shared" si="11"/>
        <v>0</v>
      </c>
      <c r="AP31" s="113">
        <f t="shared" si="11"/>
        <v>0</v>
      </c>
      <c r="AQ31" s="113">
        <f t="shared" si="11"/>
        <v>0</v>
      </c>
      <c r="AR31" s="113">
        <f t="shared" si="11"/>
        <v>0</v>
      </c>
      <c r="AS31" s="113">
        <f t="shared" si="11"/>
        <v>0</v>
      </c>
      <c r="AT31" s="113">
        <f t="shared" si="11"/>
        <v>8.6282</v>
      </c>
      <c r="AU31" s="113">
        <f t="shared" si="11"/>
        <v>0</v>
      </c>
      <c r="AV31" s="113">
        <f t="shared" si="11"/>
        <v>0</v>
      </c>
      <c r="AW31" s="113">
        <f t="shared" si="11"/>
        <v>0</v>
      </c>
      <c r="AX31" s="113"/>
      <c r="AY31" s="113"/>
      <c r="AZ31" s="113"/>
      <c r="BA31" s="113"/>
      <c r="BB31" s="113">
        <f t="shared" si="10"/>
        <v>0</v>
      </c>
      <c r="BC31" s="113">
        <f t="shared" si="11"/>
        <v>0</v>
      </c>
      <c r="BD31" s="113">
        <f t="shared" si="11"/>
        <v>0</v>
      </c>
      <c r="BE31" s="113">
        <f t="shared" si="11"/>
        <v>0</v>
      </c>
      <c r="BF31" s="113">
        <f t="shared" si="11"/>
        <v>0</v>
      </c>
      <c r="BG31" s="113">
        <f t="shared" si="11"/>
        <v>0</v>
      </c>
      <c r="BH31" s="113">
        <f t="shared" si="11"/>
        <v>0</v>
      </c>
      <c r="BI31" s="113">
        <f t="shared" si="11"/>
        <v>0</v>
      </c>
      <c r="BJ31" s="113">
        <f t="shared" si="11"/>
        <v>0</v>
      </c>
      <c r="BK31" s="113">
        <f t="shared" si="11"/>
        <v>0</v>
      </c>
      <c r="BL31" s="113">
        <f t="shared" si="11"/>
        <v>0</v>
      </c>
      <c r="BM31" s="113">
        <f t="shared" si="11"/>
        <v>0</v>
      </c>
      <c r="BN31" s="113">
        <f t="shared" si="11"/>
        <v>0</v>
      </c>
    </row>
    <row r="32" spans="1:66">
      <c r="A32" s="102" t="s">
        <v>208</v>
      </c>
      <c r="B32" s="101" t="s">
        <v>167</v>
      </c>
      <c r="C32" s="113">
        <f t="shared" si="3"/>
        <v>203.4749845</v>
      </c>
      <c r="D32" s="113">
        <f t="shared" si="6"/>
        <v>135.7884345</v>
      </c>
      <c r="E32" s="113">
        <v>64.9224</v>
      </c>
      <c r="F32" s="113">
        <v>35.196</v>
      </c>
      <c r="G32" s="113">
        <v>3.4994</v>
      </c>
      <c r="H32" s="113">
        <v>29.8426345</v>
      </c>
      <c r="I32" s="113">
        <v>0</v>
      </c>
      <c r="J32" s="113">
        <v>2.328</v>
      </c>
      <c r="K32" s="113">
        <v>0</v>
      </c>
      <c r="L32" s="113">
        <f t="shared" si="9"/>
        <v>59.05835</v>
      </c>
      <c r="M32" s="113">
        <v>0.765</v>
      </c>
      <c r="N32" s="113">
        <v>0</v>
      </c>
      <c r="O32" s="113">
        <v>0</v>
      </c>
      <c r="P32" s="113">
        <v>0.027</v>
      </c>
      <c r="Q32" s="113">
        <v>0.441</v>
      </c>
      <c r="R32" s="113">
        <v>1.17742</v>
      </c>
      <c r="S32" s="113">
        <v>0</v>
      </c>
      <c r="T32" s="113">
        <v>0</v>
      </c>
      <c r="U32" s="113">
        <v>2.295</v>
      </c>
      <c r="V32" s="113">
        <v>0</v>
      </c>
      <c r="W32" s="113">
        <v>0</v>
      </c>
      <c r="X32" s="113">
        <v>0</v>
      </c>
      <c r="Y32" s="113">
        <v>0.306</v>
      </c>
      <c r="Z32" s="113">
        <v>1.580079</v>
      </c>
      <c r="AA32" s="113">
        <v>7.23</v>
      </c>
      <c r="AB32" s="113">
        <v>0</v>
      </c>
      <c r="AC32" s="113">
        <v>0</v>
      </c>
      <c r="AD32" s="113">
        <v>0</v>
      </c>
      <c r="AE32" s="113">
        <v>0</v>
      </c>
      <c r="AF32" s="113">
        <v>1.580079</v>
      </c>
      <c r="AG32" s="113">
        <v>2.106772</v>
      </c>
      <c r="AH32" s="113">
        <v>26.3</v>
      </c>
      <c r="AI32" s="113">
        <v>15.25</v>
      </c>
      <c r="AJ32" s="113">
        <f t="shared" ref="AJ32:AJ37" si="12">SUM(AK32:AT32)</f>
        <v>8.6282</v>
      </c>
      <c r="AK32" s="113"/>
      <c r="AL32" s="113"/>
      <c r="AM32" s="113"/>
      <c r="AN32" s="113"/>
      <c r="AO32" s="113"/>
      <c r="AP32" s="113"/>
      <c r="AQ32" s="113"/>
      <c r="AR32" s="113"/>
      <c r="AS32" s="113"/>
      <c r="AT32" s="113">
        <v>8.6282</v>
      </c>
      <c r="AU32" s="113"/>
      <c r="AV32" s="113"/>
      <c r="AW32" s="113"/>
      <c r="AX32" s="113"/>
      <c r="AY32" s="113"/>
      <c r="AZ32" s="113"/>
      <c r="BA32" s="113"/>
      <c r="BB32" s="113">
        <f t="shared" si="10"/>
        <v>0</v>
      </c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</row>
    <row r="33" hidden="1" spans="1:66">
      <c r="A33" s="102" t="s">
        <v>209</v>
      </c>
      <c r="B33" s="101" t="s">
        <v>169</v>
      </c>
      <c r="C33" s="113">
        <f t="shared" si="3"/>
        <v>0</v>
      </c>
      <c r="D33" s="113">
        <f t="shared" si="6"/>
        <v>0</v>
      </c>
      <c r="E33" s="113"/>
      <c r="F33" s="113"/>
      <c r="G33" s="113"/>
      <c r="H33" s="113"/>
      <c r="I33" s="113"/>
      <c r="J33" s="113"/>
      <c r="K33" s="113"/>
      <c r="L33" s="113">
        <f t="shared" si="9"/>
        <v>0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>
        <f t="shared" si="12"/>
        <v>0</v>
      </c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>
        <f t="shared" si="10"/>
        <v>0</v>
      </c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</row>
    <row r="34" hidden="1" spans="1:66">
      <c r="A34" s="102" t="s">
        <v>210</v>
      </c>
      <c r="B34" s="101" t="s">
        <v>211</v>
      </c>
      <c r="C34" s="113">
        <f t="shared" si="3"/>
        <v>0</v>
      </c>
      <c r="D34" s="113">
        <f t="shared" si="6"/>
        <v>0</v>
      </c>
      <c r="E34" s="113"/>
      <c r="F34" s="113"/>
      <c r="G34" s="113"/>
      <c r="H34" s="113"/>
      <c r="I34" s="113"/>
      <c r="J34" s="113"/>
      <c r="K34" s="113"/>
      <c r="L34" s="113">
        <f t="shared" si="9"/>
        <v>0</v>
      </c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>
        <f t="shared" si="12"/>
        <v>0</v>
      </c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>
        <f t="shared" si="10"/>
        <v>0</v>
      </c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</row>
    <row r="35" hidden="1" spans="1:66">
      <c r="A35" s="102" t="s">
        <v>212</v>
      </c>
      <c r="B35" s="101" t="s">
        <v>213</v>
      </c>
      <c r="C35" s="113">
        <f t="shared" si="3"/>
        <v>0</v>
      </c>
      <c r="D35" s="113">
        <f t="shared" si="6"/>
        <v>0</v>
      </c>
      <c r="E35" s="113"/>
      <c r="F35" s="113"/>
      <c r="G35" s="113"/>
      <c r="H35" s="113"/>
      <c r="I35" s="113"/>
      <c r="J35" s="113"/>
      <c r="K35" s="113"/>
      <c r="L35" s="113">
        <f t="shared" si="9"/>
        <v>0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>
        <f t="shared" si="12"/>
        <v>0</v>
      </c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>
        <f t="shared" si="10"/>
        <v>0</v>
      </c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</row>
    <row r="36" hidden="1" spans="1:66">
      <c r="A36" s="102" t="s">
        <v>214</v>
      </c>
      <c r="B36" s="101" t="s">
        <v>192</v>
      </c>
      <c r="C36" s="113">
        <f t="shared" si="3"/>
        <v>0</v>
      </c>
      <c r="D36" s="113">
        <f t="shared" si="6"/>
        <v>0</v>
      </c>
      <c r="E36" s="113"/>
      <c r="F36" s="113"/>
      <c r="G36" s="113"/>
      <c r="H36" s="113"/>
      <c r="I36" s="113"/>
      <c r="J36" s="113"/>
      <c r="K36" s="113"/>
      <c r="L36" s="113">
        <f t="shared" si="9"/>
        <v>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>
        <f t="shared" si="12"/>
        <v>0</v>
      </c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>
        <f t="shared" si="10"/>
        <v>0</v>
      </c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</row>
    <row r="37" hidden="1" spans="1:66">
      <c r="A37" s="102" t="s">
        <v>215</v>
      </c>
      <c r="B37" s="101" t="s">
        <v>216</v>
      </c>
      <c r="C37" s="113">
        <f t="shared" si="3"/>
        <v>0</v>
      </c>
      <c r="D37" s="113">
        <f t="shared" si="6"/>
        <v>0</v>
      </c>
      <c r="E37" s="113"/>
      <c r="F37" s="113"/>
      <c r="G37" s="113"/>
      <c r="H37" s="113"/>
      <c r="I37" s="113"/>
      <c r="J37" s="113"/>
      <c r="K37" s="113"/>
      <c r="L37" s="113">
        <f t="shared" si="9"/>
        <v>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>
        <f t="shared" si="12"/>
        <v>0</v>
      </c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>
        <f t="shared" si="10"/>
        <v>0</v>
      </c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</row>
    <row r="38" spans="1:66">
      <c r="A38" s="102" t="s">
        <v>217</v>
      </c>
      <c r="B38" s="101" t="s">
        <v>218</v>
      </c>
      <c r="C38" s="113">
        <f t="shared" si="3"/>
        <v>11</v>
      </c>
      <c r="D38" s="113">
        <f t="shared" si="6"/>
        <v>0</v>
      </c>
      <c r="E38" s="113"/>
      <c r="F38" s="113"/>
      <c r="G38" s="113"/>
      <c r="H38" s="113"/>
      <c r="I38" s="113"/>
      <c r="J38" s="113"/>
      <c r="K38" s="113"/>
      <c r="L38" s="113">
        <f>SUM(L39:L44)</f>
        <v>10.1</v>
      </c>
      <c r="M38" s="113">
        <f t="shared" ref="M38:BN38" si="13">SUM(M39:M44)</f>
        <v>0.4</v>
      </c>
      <c r="N38" s="113">
        <f t="shared" si="13"/>
        <v>2.9</v>
      </c>
      <c r="O38" s="113">
        <f t="shared" si="13"/>
        <v>0</v>
      </c>
      <c r="P38" s="113">
        <f t="shared" si="13"/>
        <v>0</v>
      </c>
      <c r="Q38" s="113">
        <f t="shared" si="13"/>
        <v>0</v>
      </c>
      <c r="R38" s="113">
        <f t="shared" si="13"/>
        <v>0.2</v>
      </c>
      <c r="S38" s="113">
        <f t="shared" si="13"/>
        <v>0</v>
      </c>
      <c r="T38" s="113">
        <f t="shared" si="13"/>
        <v>0</v>
      </c>
      <c r="U38" s="113">
        <f t="shared" si="13"/>
        <v>0</v>
      </c>
      <c r="V38" s="113">
        <f t="shared" si="13"/>
        <v>0</v>
      </c>
      <c r="W38" s="113">
        <f t="shared" si="13"/>
        <v>0</v>
      </c>
      <c r="X38" s="113">
        <f t="shared" si="13"/>
        <v>0</v>
      </c>
      <c r="Y38" s="113">
        <f t="shared" si="13"/>
        <v>0</v>
      </c>
      <c r="Z38" s="113">
        <f t="shared" si="13"/>
        <v>0.6</v>
      </c>
      <c r="AA38" s="113">
        <f t="shared" si="13"/>
        <v>0.5</v>
      </c>
      <c r="AB38" s="113">
        <f t="shared" si="13"/>
        <v>0</v>
      </c>
      <c r="AC38" s="113">
        <f t="shared" si="13"/>
        <v>0</v>
      </c>
      <c r="AD38" s="113">
        <f t="shared" si="13"/>
        <v>5</v>
      </c>
      <c r="AE38" s="113">
        <f t="shared" si="13"/>
        <v>0</v>
      </c>
      <c r="AF38" s="113">
        <f t="shared" si="13"/>
        <v>0</v>
      </c>
      <c r="AG38" s="113">
        <f t="shared" si="13"/>
        <v>0</v>
      </c>
      <c r="AH38" s="113">
        <f t="shared" si="13"/>
        <v>0.5</v>
      </c>
      <c r="AI38" s="113">
        <f t="shared" si="13"/>
        <v>0</v>
      </c>
      <c r="AJ38" s="113">
        <f t="shared" si="13"/>
        <v>0</v>
      </c>
      <c r="AK38" s="113">
        <f t="shared" si="13"/>
        <v>0</v>
      </c>
      <c r="AL38" s="113">
        <f t="shared" si="13"/>
        <v>0</v>
      </c>
      <c r="AM38" s="113">
        <f t="shared" si="13"/>
        <v>0</v>
      </c>
      <c r="AN38" s="113">
        <f t="shared" si="13"/>
        <v>0</v>
      </c>
      <c r="AO38" s="113">
        <f t="shared" si="13"/>
        <v>0</v>
      </c>
      <c r="AP38" s="113">
        <f t="shared" si="13"/>
        <v>0</v>
      </c>
      <c r="AQ38" s="113">
        <f t="shared" si="13"/>
        <v>0</v>
      </c>
      <c r="AR38" s="113">
        <f t="shared" si="13"/>
        <v>0</v>
      </c>
      <c r="AS38" s="113">
        <f t="shared" si="13"/>
        <v>0</v>
      </c>
      <c r="AT38" s="113">
        <f t="shared" si="13"/>
        <v>0</v>
      </c>
      <c r="AU38" s="113">
        <f t="shared" si="13"/>
        <v>0</v>
      </c>
      <c r="AV38" s="113">
        <f t="shared" si="13"/>
        <v>0</v>
      </c>
      <c r="AW38" s="113">
        <f t="shared" si="13"/>
        <v>0</v>
      </c>
      <c r="AX38" s="113"/>
      <c r="AY38" s="113"/>
      <c r="AZ38" s="113"/>
      <c r="BA38" s="113"/>
      <c r="BB38" s="113">
        <f t="shared" si="10"/>
        <v>0.9</v>
      </c>
      <c r="BC38" s="113">
        <f t="shared" si="13"/>
        <v>0.9</v>
      </c>
      <c r="BD38" s="113">
        <f t="shared" si="13"/>
        <v>0</v>
      </c>
      <c r="BE38" s="113">
        <f t="shared" si="13"/>
        <v>0</v>
      </c>
      <c r="BF38" s="113">
        <f t="shared" si="13"/>
        <v>0</v>
      </c>
      <c r="BG38" s="113">
        <f t="shared" si="13"/>
        <v>0</v>
      </c>
      <c r="BH38" s="113">
        <f t="shared" si="13"/>
        <v>0</v>
      </c>
      <c r="BI38" s="113">
        <f t="shared" si="13"/>
        <v>0</v>
      </c>
      <c r="BJ38" s="113">
        <f t="shared" si="13"/>
        <v>0</v>
      </c>
      <c r="BK38" s="113">
        <f t="shared" si="13"/>
        <v>0</v>
      </c>
      <c r="BL38" s="113">
        <f t="shared" si="13"/>
        <v>0</v>
      </c>
      <c r="BM38" s="113">
        <f t="shared" si="13"/>
        <v>0</v>
      </c>
      <c r="BN38" s="113">
        <f t="shared" si="13"/>
        <v>0</v>
      </c>
    </row>
    <row r="39" hidden="1" spans="1:66">
      <c r="A39" s="102" t="s">
        <v>219</v>
      </c>
      <c r="B39" s="101" t="s">
        <v>167</v>
      </c>
      <c r="C39" s="113">
        <f t="shared" si="3"/>
        <v>0</v>
      </c>
      <c r="D39" s="113">
        <f t="shared" si="6"/>
        <v>0</v>
      </c>
      <c r="E39" s="113"/>
      <c r="F39" s="113"/>
      <c r="G39" s="113"/>
      <c r="H39" s="113"/>
      <c r="I39" s="113"/>
      <c r="J39" s="113"/>
      <c r="K39" s="113"/>
      <c r="L39" s="113">
        <f t="shared" ref="L39:L52" si="14">SUM(M39:AI39)</f>
        <v>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>
        <f t="shared" si="10"/>
        <v>0</v>
      </c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</row>
    <row r="40" hidden="1" spans="1:66">
      <c r="A40" s="102" t="s">
        <v>220</v>
      </c>
      <c r="B40" s="101" t="s">
        <v>169</v>
      </c>
      <c r="C40" s="113">
        <f t="shared" si="3"/>
        <v>0</v>
      </c>
      <c r="D40" s="113">
        <f t="shared" si="6"/>
        <v>0</v>
      </c>
      <c r="E40" s="113"/>
      <c r="F40" s="113"/>
      <c r="G40" s="113"/>
      <c r="H40" s="113"/>
      <c r="I40" s="113"/>
      <c r="J40" s="113"/>
      <c r="K40" s="113"/>
      <c r="L40" s="113">
        <f t="shared" si="14"/>
        <v>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>
        <f>SUM(AK40:AT40)</f>
        <v>0</v>
      </c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>
        <f t="shared" si="10"/>
        <v>0</v>
      </c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</row>
    <row r="41" hidden="1" spans="1:66">
      <c r="A41" s="102" t="s">
        <v>221</v>
      </c>
      <c r="B41" s="101" t="s">
        <v>222</v>
      </c>
      <c r="C41" s="113">
        <f t="shared" si="3"/>
        <v>0</v>
      </c>
      <c r="D41" s="113">
        <f t="shared" si="6"/>
        <v>0</v>
      </c>
      <c r="E41" s="113"/>
      <c r="F41" s="113"/>
      <c r="G41" s="113"/>
      <c r="H41" s="113"/>
      <c r="I41" s="113"/>
      <c r="J41" s="113"/>
      <c r="K41" s="113"/>
      <c r="L41" s="113">
        <f t="shared" si="14"/>
        <v>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>
        <f>SUM(AK41:AT41)</f>
        <v>0</v>
      </c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>
        <f t="shared" si="10"/>
        <v>0</v>
      </c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</row>
    <row r="42" spans="1:66">
      <c r="A42" s="102" t="s">
        <v>223</v>
      </c>
      <c r="B42" s="101" t="s">
        <v>224</v>
      </c>
      <c r="C42" s="113">
        <f t="shared" si="3"/>
        <v>11</v>
      </c>
      <c r="D42" s="113">
        <f t="shared" si="6"/>
        <v>0</v>
      </c>
      <c r="E42" s="113"/>
      <c r="F42" s="113"/>
      <c r="G42" s="113"/>
      <c r="H42" s="113"/>
      <c r="I42" s="113"/>
      <c r="J42" s="113"/>
      <c r="K42" s="113"/>
      <c r="L42" s="113">
        <f t="shared" si="14"/>
        <v>10.1</v>
      </c>
      <c r="M42" s="113">
        <v>0.4</v>
      </c>
      <c r="N42" s="113">
        <v>2.9</v>
      </c>
      <c r="O42" s="113"/>
      <c r="P42" s="113"/>
      <c r="Q42" s="113"/>
      <c r="R42" s="113">
        <v>0.2</v>
      </c>
      <c r="S42" s="113"/>
      <c r="T42" s="113"/>
      <c r="U42" s="113"/>
      <c r="V42" s="113"/>
      <c r="W42" s="113"/>
      <c r="X42" s="113"/>
      <c r="Y42" s="113"/>
      <c r="Z42" s="113">
        <v>0.6</v>
      </c>
      <c r="AA42" s="113">
        <v>0.5</v>
      </c>
      <c r="AB42" s="113"/>
      <c r="AC42" s="113"/>
      <c r="AD42" s="113">
        <v>5</v>
      </c>
      <c r="AE42" s="113"/>
      <c r="AF42" s="113"/>
      <c r="AG42" s="113"/>
      <c r="AH42" s="113">
        <v>0.5</v>
      </c>
      <c r="AI42" s="113"/>
      <c r="AJ42" s="113">
        <f>SUM(AK42:AT42)</f>
        <v>0</v>
      </c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>
        <f t="shared" si="10"/>
        <v>0.9</v>
      </c>
      <c r="BC42" s="113">
        <v>0.9</v>
      </c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</row>
    <row r="43" hidden="1" spans="1:66">
      <c r="A43" s="102" t="s">
        <v>225</v>
      </c>
      <c r="B43" s="101" t="s">
        <v>192</v>
      </c>
      <c r="C43" s="113">
        <f t="shared" si="3"/>
        <v>0</v>
      </c>
      <c r="D43" s="113">
        <f t="shared" si="6"/>
        <v>0</v>
      </c>
      <c r="E43" s="113"/>
      <c r="F43" s="113"/>
      <c r="G43" s="113"/>
      <c r="H43" s="113"/>
      <c r="I43" s="113"/>
      <c r="J43" s="113"/>
      <c r="K43" s="113"/>
      <c r="L43" s="113">
        <f t="shared" si="14"/>
        <v>0</v>
      </c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>
        <f>SUM(AK43:AT43)</f>
        <v>0</v>
      </c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</row>
    <row r="44" hidden="1" spans="1:66">
      <c r="A44" s="102" t="s">
        <v>226</v>
      </c>
      <c r="B44" s="101" t="s">
        <v>227</v>
      </c>
      <c r="C44" s="113">
        <f t="shared" si="3"/>
        <v>0</v>
      </c>
      <c r="D44" s="113">
        <f t="shared" si="6"/>
        <v>0</v>
      </c>
      <c r="E44" s="113"/>
      <c r="F44" s="113"/>
      <c r="G44" s="113"/>
      <c r="H44" s="113"/>
      <c r="I44" s="113"/>
      <c r="J44" s="113"/>
      <c r="K44" s="113"/>
      <c r="L44" s="113">
        <f t="shared" si="14"/>
        <v>0</v>
      </c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>
        <f>SUM(AK44:AT44)</f>
        <v>0</v>
      </c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</row>
    <row r="45" spans="1:66">
      <c r="A45" s="102" t="s">
        <v>228</v>
      </c>
      <c r="B45" s="101" t="s">
        <v>229</v>
      </c>
      <c r="C45" s="113">
        <f t="shared" si="3"/>
        <v>329.57998522</v>
      </c>
      <c r="D45" s="113">
        <f t="shared" ref="D45:K45" si="15">SUM(D46:D52)</f>
        <v>240.5076235</v>
      </c>
      <c r="E45" s="113">
        <f t="shared" si="15"/>
        <v>70.3152</v>
      </c>
      <c r="F45" s="113">
        <f t="shared" si="15"/>
        <v>55.26</v>
      </c>
      <c r="G45" s="113">
        <f t="shared" si="15"/>
        <v>35.8253</v>
      </c>
      <c r="H45" s="113">
        <f t="shared" si="15"/>
        <v>53.0822235</v>
      </c>
      <c r="I45" s="113">
        <f t="shared" si="15"/>
        <v>0</v>
      </c>
      <c r="J45" s="113">
        <f t="shared" si="15"/>
        <v>15.6209</v>
      </c>
      <c r="K45" s="113">
        <f t="shared" si="15"/>
        <v>10.404</v>
      </c>
      <c r="L45" s="113">
        <f t="shared" si="14"/>
        <v>77.37676172</v>
      </c>
      <c r="M45" s="113">
        <f t="shared" ref="M45:AW45" si="16">SUM(M46:M52)</f>
        <v>10.945</v>
      </c>
      <c r="N45" s="113">
        <f t="shared" si="16"/>
        <v>0</v>
      </c>
      <c r="O45" s="113">
        <f t="shared" si="16"/>
        <v>0</v>
      </c>
      <c r="P45" s="113">
        <f t="shared" si="16"/>
        <v>0.045</v>
      </c>
      <c r="Q45" s="113">
        <f t="shared" si="16"/>
        <v>2.259</v>
      </c>
      <c r="R45" s="113">
        <f t="shared" si="16"/>
        <v>1.17554</v>
      </c>
      <c r="S45" s="113">
        <f t="shared" si="16"/>
        <v>2.416</v>
      </c>
      <c r="T45" s="113">
        <f t="shared" si="16"/>
        <v>0</v>
      </c>
      <c r="U45" s="113">
        <f t="shared" si="16"/>
        <v>2.835</v>
      </c>
      <c r="V45" s="113">
        <f t="shared" si="16"/>
        <v>0</v>
      </c>
      <c r="W45" s="113">
        <f t="shared" si="16"/>
        <v>0</v>
      </c>
      <c r="X45" s="113">
        <f t="shared" si="16"/>
        <v>38.54</v>
      </c>
      <c r="Y45" s="113">
        <f t="shared" si="16"/>
        <v>0.378</v>
      </c>
      <c r="Z45" s="113">
        <f t="shared" si="16"/>
        <v>2.640993</v>
      </c>
      <c r="AA45" s="113">
        <f t="shared" si="16"/>
        <v>0.34091172</v>
      </c>
      <c r="AB45" s="113">
        <f t="shared" si="16"/>
        <v>0</v>
      </c>
      <c r="AC45" s="113">
        <f t="shared" si="16"/>
        <v>0</v>
      </c>
      <c r="AD45" s="113">
        <f t="shared" si="16"/>
        <v>0</v>
      </c>
      <c r="AE45" s="113">
        <f t="shared" si="16"/>
        <v>0</v>
      </c>
      <c r="AF45" s="113">
        <f t="shared" si="16"/>
        <v>2.640993</v>
      </c>
      <c r="AG45" s="113">
        <f t="shared" si="16"/>
        <v>3.521324</v>
      </c>
      <c r="AH45" s="113">
        <f t="shared" si="16"/>
        <v>9.45</v>
      </c>
      <c r="AI45" s="113">
        <f t="shared" si="16"/>
        <v>0.189</v>
      </c>
      <c r="AJ45" s="113">
        <f t="shared" si="16"/>
        <v>11.6956</v>
      </c>
      <c r="AK45" s="113">
        <f t="shared" si="16"/>
        <v>0</v>
      </c>
      <c r="AL45" s="113">
        <f t="shared" si="16"/>
        <v>0</v>
      </c>
      <c r="AM45" s="113">
        <f t="shared" si="16"/>
        <v>0</v>
      </c>
      <c r="AN45" s="113">
        <f t="shared" si="16"/>
        <v>0</v>
      </c>
      <c r="AO45" s="113">
        <f t="shared" si="16"/>
        <v>0</v>
      </c>
      <c r="AP45" s="113">
        <f t="shared" si="16"/>
        <v>0</v>
      </c>
      <c r="AQ45" s="113">
        <f t="shared" si="16"/>
        <v>0</v>
      </c>
      <c r="AR45" s="113">
        <f t="shared" si="16"/>
        <v>0</v>
      </c>
      <c r="AS45" s="113">
        <f t="shared" si="16"/>
        <v>0</v>
      </c>
      <c r="AT45" s="113">
        <f t="shared" si="16"/>
        <v>11.6956</v>
      </c>
      <c r="AU45" s="113">
        <f t="shared" si="16"/>
        <v>0</v>
      </c>
      <c r="AV45" s="113">
        <f t="shared" si="16"/>
        <v>0</v>
      </c>
      <c r="AW45" s="113">
        <f t="shared" si="16"/>
        <v>0</v>
      </c>
      <c r="AX45" s="113"/>
      <c r="AY45" s="113"/>
      <c r="AZ45" s="113"/>
      <c r="BA45" s="113"/>
      <c r="BB45" s="113">
        <f t="shared" ref="BB45:BN45" si="17">SUM(BB46:BB52)</f>
        <v>0</v>
      </c>
      <c r="BC45" s="113">
        <f t="shared" si="17"/>
        <v>0</v>
      </c>
      <c r="BD45" s="113">
        <f t="shared" si="17"/>
        <v>0</v>
      </c>
      <c r="BE45" s="113">
        <f t="shared" si="17"/>
        <v>0</v>
      </c>
      <c r="BF45" s="113">
        <f t="shared" si="17"/>
        <v>0</v>
      </c>
      <c r="BG45" s="113">
        <f t="shared" si="17"/>
        <v>0</v>
      </c>
      <c r="BH45" s="113">
        <f t="shared" si="17"/>
        <v>0</v>
      </c>
      <c r="BI45" s="113">
        <f t="shared" si="17"/>
        <v>0</v>
      </c>
      <c r="BJ45" s="113">
        <f t="shared" si="17"/>
        <v>0</v>
      </c>
      <c r="BK45" s="113">
        <f t="shared" si="17"/>
        <v>0</v>
      </c>
      <c r="BL45" s="113">
        <f t="shared" si="17"/>
        <v>0</v>
      </c>
      <c r="BM45" s="113">
        <f t="shared" si="17"/>
        <v>0</v>
      </c>
      <c r="BN45" s="113">
        <f t="shared" si="17"/>
        <v>0</v>
      </c>
    </row>
    <row r="46" spans="1:66">
      <c r="A46" s="102" t="s">
        <v>230</v>
      </c>
      <c r="B46" s="101" t="s">
        <v>167</v>
      </c>
      <c r="C46" s="113">
        <f t="shared" si="3"/>
        <v>291.03998522</v>
      </c>
      <c r="D46" s="113">
        <f t="shared" si="6"/>
        <v>240.5076235</v>
      </c>
      <c r="E46" s="113">
        <v>70.3152</v>
      </c>
      <c r="F46" s="113">
        <v>55.26</v>
      </c>
      <c r="G46" s="113">
        <v>35.8253</v>
      </c>
      <c r="H46" s="113">
        <v>53.0822235</v>
      </c>
      <c r="I46" s="113">
        <v>0</v>
      </c>
      <c r="J46" s="113">
        <v>15.6209</v>
      </c>
      <c r="K46" s="113">
        <v>10.404</v>
      </c>
      <c r="L46" s="113">
        <f t="shared" si="14"/>
        <v>38.83676172</v>
      </c>
      <c r="M46" s="113">
        <v>10.945</v>
      </c>
      <c r="N46" s="113">
        <v>0</v>
      </c>
      <c r="O46" s="113">
        <v>0</v>
      </c>
      <c r="P46" s="113">
        <v>0.045</v>
      </c>
      <c r="Q46" s="113">
        <v>2.259</v>
      </c>
      <c r="R46" s="113">
        <v>1.17554</v>
      </c>
      <c r="S46" s="113">
        <v>2.416</v>
      </c>
      <c r="T46" s="113">
        <v>0</v>
      </c>
      <c r="U46" s="113">
        <v>2.835</v>
      </c>
      <c r="V46" s="113">
        <v>0</v>
      </c>
      <c r="W46" s="113">
        <v>0</v>
      </c>
      <c r="X46" s="113">
        <v>0</v>
      </c>
      <c r="Y46" s="113">
        <v>0.378</v>
      </c>
      <c r="Z46" s="113">
        <v>2.640993</v>
      </c>
      <c r="AA46" s="113">
        <v>0.34091172</v>
      </c>
      <c r="AB46" s="113">
        <v>0</v>
      </c>
      <c r="AC46" s="113">
        <v>0</v>
      </c>
      <c r="AD46" s="113">
        <v>0</v>
      </c>
      <c r="AE46" s="113">
        <v>0</v>
      </c>
      <c r="AF46" s="113">
        <v>2.640993</v>
      </c>
      <c r="AG46" s="113">
        <v>3.521324</v>
      </c>
      <c r="AH46" s="113">
        <v>9.45</v>
      </c>
      <c r="AI46" s="113">
        <v>0.189</v>
      </c>
      <c r="AJ46" s="113">
        <f>SUM(AK46:AT46)</f>
        <v>11.6956</v>
      </c>
      <c r="AK46" s="113"/>
      <c r="AL46" s="113"/>
      <c r="AM46" s="113"/>
      <c r="AN46" s="113"/>
      <c r="AO46" s="113"/>
      <c r="AP46" s="113"/>
      <c r="AQ46" s="113"/>
      <c r="AR46" s="113"/>
      <c r="AS46" s="113"/>
      <c r="AT46" s="113">
        <v>11.6956</v>
      </c>
      <c r="AU46" s="113"/>
      <c r="AV46" s="113"/>
      <c r="AW46" s="113"/>
      <c r="AX46" s="113"/>
      <c r="AY46" s="113"/>
      <c r="AZ46" s="113"/>
      <c r="BA46" s="113"/>
      <c r="BB46" s="113">
        <f>SUM(BB47:BB53)</f>
        <v>0</v>
      </c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</row>
    <row r="47" hidden="1" spans="1:66">
      <c r="A47" s="102" t="s">
        <v>231</v>
      </c>
      <c r="B47" s="101" t="s">
        <v>169</v>
      </c>
      <c r="C47" s="113">
        <f t="shared" si="3"/>
        <v>0</v>
      </c>
      <c r="D47" s="113">
        <f t="shared" si="6"/>
        <v>0</v>
      </c>
      <c r="E47" s="113"/>
      <c r="F47" s="113"/>
      <c r="G47" s="113"/>
      <c r="H47" s="113"/>
      <c r="I47" s="113"/>
      <c r="J47" s="113"/>
      <c r="K47" s="113"/>
      <c r="L47" s="113">
        <f t="shared" si="14"/>
        <v>0</v>
      </c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>
        <f t="shared" ref="AJ47:AJ52" si="18">SUM(AK47:AT47)</f>
        <v>0</v>
      </c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>
        <f>SUM(BB48:BB54)</f>
        <v>0</v>
      </c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</row>
    <row r="48" hidden="1" spans="1:66">
      <c r="A48" s="102" t="s">
        <v>232</v>
      </c>
      <c r="B48" s="101" t="s">
        <v>233</v>
      </c>
      <c r="C48" s="113">
        <f t="shared" si="3"/>
        <v>0</v>
      </c>
      <c r="D48" s="113">
        <f t="shared" si="6"/>
        <v>0</v>
      </c>
      <c r="E48" s="113"/>
      <c r="F48" s="113"/>
      <c r="G48" s="113"/>
      <c r="H48" s="113"/>
      <c r="I48" s="113"/>
      <c r="J48" s="113"/>
      <c r="K48" s="113"/>
      <c r="L48" s="113">
        <f t="shared" si="14"/>
        <v>0</v>
      </c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>
        <f t="shared" si="18"/>
        <v>0</v>
      </c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</row>
    <row r="49" hidden="1" spans="1:66">
      <c r="A49" s="102" t="s">
        <v>234</v>
      </c>
      <c r="B49" s="101" t="s">
        <v>235</v>
      </c>
      <c r="C49" s="113">
        <f t="shared" si="3"/>
        <v>0</v>
      </c>
      <c r="D49" s="113">
        <f t="shared" si="6"/>
        <v>0</v>
      </c>
      <c r="E49" s="113"/>
      <c r="F49" s="113"/>
      <c r="G49" s="113"/>
      <c r="H49" s="113"/>
      <c r="I49" s="113"/>
      <c r="J49" s="113"/>
      <c r="K49" s="113"/>
      <c r="L49" s="113">
        <f t="shared" si="14"/>
        <v>0</v>
      </c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>
        <f t="shared" si="18"/>
        <v>0</v>
      </c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</row>
    <row r="50" hidden="1" spans="1:66">
      <c r="A50" s="102" t="s">
        <v>236</v>
      </c>
      <c r="B50" s="101" t="s">
        <v>237</v>
      </c>
      <c r="C50" s="113">
        <f t="shared" si="3"/>
        <v>0</v>
      </c>
      <c r="D50" s="113">
        <f t="shared" si="6"/>
        <v>0</v>
      </c>
      <c r="E50" s="113"/>
      <c r="F50" s="113"/>
      <c r="G50" s="113"/>
      <c r="H50" s="113"/>
      <c r="I50" s="113"/>
      <c r="J50" s="113"/>
      <c r="K50" s="113"/>
      <c r="L50" s="113">
        <f t="shared" si="14"/>
        <v>0</v>
      </c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>
        <f t="shared" si="18"/>
        <v>0</v>
      </c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</row>
    <row r="51" hidden="1" spans="1:66">
      <c r="A51" s="102" t="s">
        <v>238</v>
      </c>
      <c r="B51" s="101" t="s">
        <v>192</v>
      </c>
      <c r="C51" s="113">
        <f t="shared" si="3"/>
        <v>0</v>
      </c>
      <c r="D51" s="113">
        <f t="shared" si="6"/>
        <v>0</v>
      </c>
      <c r="E51" s="113"/>
      <c r="F51" s="113"/>
      <c r="G51" s="113"/>
      <c r="H51" s="113"/>
      <c r="I51" s="113"/>
      <c r="J51" s="113"/>
      <c r="K51" s="113"/>
      <c r="L51" s="113">
        <f t="shared" si="14"/>
        <v>0</v>
      </c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>
        <f t="shared" si="18"/>
        <v>0</v>
      </c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</row>
    <row r="52" spans="1:66">
      <c r="A52" s="102" t="s">
        <v>239</v>
      </c>
      <c r="B52" s="101" t="s">
        <v>240</v>
      </c>
      <c r="C52" s="113">
        <f t="shared" si="3"/>
        <v>38.54</v>
      </c>
      <c r="D52" s="113">
        <f t="shared" si="6"/>
        <v>0</v>
      </c>
      <c r="E52" s="113"/>
      <c r="F52" s="113"/>
      <c r="G52" s="113"/>
      <c r="H52" s="113"/>
      <c r="I52" s="113"/>
      <c r="J52" s="113"/>
      <c r="K52" s="113"/>
      <c r="L52" s="113">
        <f t="shared" si="14"/>
        <v>38.54</v>
      </c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>
        <v>38.54</v>
      </c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>
        <f t="shared" si="18"/>
        <v>0</v>
      </c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</row>
    <row r="53" spans="1:66">
      <c r="A53" s="102" t="s">
        <v>241</v>
      </c>
      <c r="B53" s="101" t="s">
        <v>242</v>
      </c>
      <c r="C53" s="113">
        <f t="shared" si="3"/>
        <v>250</v>
      </c>
      <c r="D53" s="113">
        <f t="shared" ref="D53:K53" si="19">SUM(D56)</f>
        <v>0</v>
      </c>
      <c r="E53" s="113">
        <f t="shared" si="19"/>
        <v>0</v>
      </c>
      <c r="F53" s="113">
        <f t="shared" si="19"/>
        <v>0</v>
      </c>
      <c r="G53" s="113">
        <f t="shared" si="19"/>
        <v>0</v>
      </c>
      <c r="H53" s="113">
        <f t="shared" si="19"/>
        <v>0</v>
      </c>
      <c r="I53" s="113">
        <f t="shared" si="19"/>
        <v>0</v>
      </c>
      <c r="J53" s="113">
        <f t="shared" si="19"/>
        <v>0</v>
      </c>
      <c r="K53" s="113">
        <f t="shared" si="19"/>
        <v>0</v>
      </c>
      <c r="L53" s="113">
        <f>SUM(L54:L56)</f>
        <v>0</v>
      </c>
      <c r="M53" s="113">
        <f t="shared" ref="M53:BN53" si="20">SUM(M54:M56)</f>
        <v>0</v>
      </c>
      <c r="N53" s="113">
        <f t="shared" si="20"/>
        <v>0</v>
      </c>
      <c r="O53" s="113">
        <f t="shared" si="20"/>
        <v>0</v>
      </c>
      <c r="P53" s="113">
        <f t="shared" si="20"/>
        <v>0</v>
      </c>
      <c r="Q53" s="113">
        <f t="shared" si="20"/>
        <v>0</v>
      </c>
      <c r="R53" s="113">
        <f t="shared" si="20"/>
        <v>0</v>
      </c>
      <c r="S53" s="113">
        <f t="shared" si="20"/>
        <v>0</v>
      </c>
      <c r="T53" s="113">
        <f t="shared" si="20"/>
        <v>0</v>
      </c>
      <c r="U53" s="113">
        <f t="shared" si="20"/>
        <v>0</v>
      </c>
      <c r="V53" s="113">
        <f t="shared" si="20"/>
        <v>0</v>
      </c>
      <c r="W53" s="113">
        <f t="shared" si="20"/>
        <v>0</v>
      </c>
      <c r="X53" s="113">
        <f t="shared" si="20"/>
        <v>0</v>
      </c>
      <c r="Y53" s="113">
        <f t="shared" si="20"/>
        <v>0</v>
      </c>
      <c r="Z53" s="113">
        <f t="shared" si="20"/>
        <v>0</v>
      </c>
      <c r="AA53" s="113"/>
      <c r="AB53" s="113"/>
      <c r="AC53" s="113">
        <f t="shared" si="20"/>
        <v>0</v>
      </c>
      <c r="AD53" s="113">
        <f t="shared" si="20"/>
        <v>0</v>
      </c>
      <c r="AE53" s="113">
        <f t="shared" si="20"/>
        <v>0</v>
      </c>
      <c r="AF53" s="113">
        <f t="shared" si="20"/>
        <v>0</v>
      </c>
      <c r="AG53" s="113">
        <f t="shared" si="20"/>
        <v>0</v>
      </c>
      <c r="AH53" s="113">
        <f t="shared" si="20"/>
        <v>0</v>
      </c>
      <c r="AI53" s="113">
        <f t="shared" si="20"/>
        <v>0</v>
      </c>
      <c r="AJ53" s="113">
        <f t="shared" si="20"/>
        <v>0</v>
      </c>
      <c r="AK53" s="113">
        <f t="shared" si="20"/>
        <v>0</v>
      </c>
      <c r="AL53" s="113">
        <f t="shared" si="20"/>
        <v>0</v>
      </c>
      <c r="AM53" s="113">
        <f t="shared" si="20"/>
        <v>0</v>
      </c>
      <c r="AN53" s="113">
        <f t="shared" si="20"/>
        <v>0</v>
      </c>
      <c r="AO53" s="113">
        <f t="shared" si="20"/>
        <v>0</v>
      </c>
      <c r="AP53" s="113">
        <f t="shared" si="20"/>
        <v>0</v>
      </c>
      <c r="AQ53" s="113">
        <f t="shared" si="20"/>
        <v>0</v>
      </c>
      <c r="AR53" s="113">
        <f t="shared" si="20"/>
        <v>0</v>
      </c>
      <c r="AS53" s="113">
        <f t="shared" si="20"/>
        <v>0</v>
      </c>
      <c r="AT53" s="113">
        <f t="shared" si="20"/>
        <v>0</v>
      </c>
      <c r="AU53" s="113">
        <f t="shared" si="20"/>
        <v>250</v>
      </c>
      <c r="AV53" s="113">
        <f t="shared" si="20"/>
        <v>0</v>
      </c>
      <c r="AW53" s="113">
        <f t="shared" si="20"/>
        <v>250</v>
      </c>
      <c r="AX53" s="113"/>
      <c r="AY53" s="113"/>
      <c r="AZ53" s="113"/>
      <c r="BA53" s="113"/>
      <c r="BB53" s="113">
        <f t="shared" si="20"/>
        <v>0</v>
      </c>
      <c r="BC53" s="113">
        <f t="shared" si="20"/>
        <v>0</v>
      </c>
      <c r="BD53" s="113">
        <f t="shared" si="20"/>
        <v>0</v>
      </c>
      <c r="BE53" s="113">
        <f t="shared" si="20"/>
        <v>0</v>
      </c>
      <c r="BF53" s="113">
        <f t="shared" si="20"/>
        <v>0</v>
      </c>
      <c r="BG53" s="113">
        <f t="shared" si="20"/>
        <v>0</v>
      </c>
      <c r="BH53" s="113">
        <f t="shared" si="20"/>
        <v>0</v>
      </c>
      <c r="BI53" s="113">
        <f t="shared" si="20"/>
        <v>0</v>
      </c>
      <c r="BJ53" s="113">
        <f t="shared" si="20"/>
        <v>0</v>
      </c>
      <c r="BK53" s="113">
        <f t="shared" si="20"/>
        <v>0</v>
      </c>
      <c r="BL53" s="113">
        <f t="shared" si="20"/>
        <v>0</v>
      </c>
      <c r="BM53" s="113">
        <f t="shared" si="20"/>
        <v>0</v>
      </c>
      <c r="BN53" s="113">
        <f t="shared" si="20"/>
        <v>0</v>
      </c>
    </row>
    <row r="54" hidden="1" spans="1:66">
      <c r="A54" s="102">
        <v>2010702</v>
      </c>
      <c r="B54" s="101" t="s">
        <v>169</v>
      </c>
      <c r="C54" s="113">
        <f t="shared" si="3"/>
        <v>0</v>
      </c>
      <c r="D54" s="113"/>
      <c r="E54" s="113"/>
      <c r="F54" s="113"/>
      <c r="G54" s="113"/>
      <c r="H54" s="113"/>
      <c r="I54" s="113"/>
      <c r="J54" s="113"/>
      <c r="K54" s="113"/>
      <c r="L54" s="113">
        <f t="shared" ref="L54:L102" si="21">SUM(M54:AI54)</f>
        <v>0</v>
      </c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>
        <f>SUM(BB55:BB57)</f>
        <v>0</v>
      </c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hidden="1" spans="1:66">
      <c r="A55" s="102">
        <v>2010706</v>
      </c>
      <c r="B55" s="101" t="s">
        <v>243</v>
      </c>
      <c r="C55" s="113">
        <f t="shared" si="3"/>
        <v>0</v>
      </c>
      <c r="D55" s="113"/>
      <c r="E55" s="113"/>
      <c r="F55" s="113"/>
      <c r="G55" s="113"/>
      <c r="H55" s="113"/>
      <c r="I55" s="113"/>
      <c r="J55" s="113"/>
      <c r="K55" s="113"/>
      <c r="L55" s="113">
        <f t="shared" si="21"/>
        <v>0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>
        <f>SUM(BB56:BB58)</f>
        <v>0</v>
      </c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</row>
    <row r="56" spans="1:66">
      <c r="A56" s="102" t="s">
        <v>244</v>
      </c>
      <c r="B56" s="101" t="s">
        <v>245</v>
      </c>
      <c r="C56" s="113">
        <f t="shared" si="3"/>
        <v>250</v>
      </c>
      <c r="D56" s="113">
        <f t="shared" si="6"/>
        <v>0</v>
      </c>
      <c r="E56" s="113"/>
      <c r="F56" s="113"/>
      <c r="G56" s="113"/>
      <c r="H56" s="113"/>
      <c r="I56" s="113"/>
      <c r="J56" s="113"/>
      <c r="K56" s="113"/>
      <c r="L56" s="113">
        <f t="shared" si="21"/>
        <v>0</v>
      </c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>
        <f>SUM(AK56:AT56)</f>
        <v>0</v>
      </c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>
        <f>SUM(AV56:AW56)</f>
        <v>250</v>
      </c>
      <c r="AV56" s="113"/>
      <c r="AW56" s="113">
        <v>250</v>
      </c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</row>
    <row r="57" spans="1:66">
      <c r="A57" s="102" t="s">
        <v>246</v>
      </c>
      <c r="B57" s="101" t="s">
        <v>247</v>
      </c>
      <c r="C57" s="113">
        <f t="shared" si="3"/>
        <v>73.69296761</v>
      </c>
      <c r="D57" s="113">
        <f>SUM(D58:D63)</f>
        <v>58.29878725</v>
      </c>
      <c r="E57" s="113">
        <f t="shared" ref="E57:BN57" si="22">SUM(E58:E63)</f>
        <v>21.5628</v>
      </c>
      <c r="F57" s="113">
        <f t="shared" si="22"/>
        <v>17.568</v>
      </c>
      <c r="G57" s="113">
        <f t="shared" si="22"/>
        <v>3.1283</v>
      </c>
      <c r="H57" s="113">
        <f t="shared" si="22"/>
        <v>12.52468725</v>
      </c>
      <c r="I57" s="113">
        <f t="shared" si="22"/>
        <v>0</v>
      </c>
      <c r="J57" s="113">
        <f t="shared" si="22"/>
        <v>3.515</v>
      </c>
      <c r="K57" s="113">
        <f t="shared" si="22"/>
        <v>0</v>
      </c>
      <c r="L57" s="113">
        <f t="shared" si="21"/>
        <v>11.85628036</v>
      </c>
      <c r="M57" s="113">
        <f t="shared" si="22"/>
        <v>0.315</v>
      </c>
      <c r="N57" s="113">
        <f t="shared" si="22"/>
        <v>0</v>
      </c>
      <c r="O57" s="113">
        <f t="shared" si="22"/>
        <v>0</v>
      </c>
      <c r="P57" s="113">
        <f t="shared" si="22"/>
        <v>0.018</v>
      </c>
      <c r="Q57" s="113">
        <f t="shared" si="22"/>
        <v>0.099</v>
      </c>
      <c r="R57" s="113">
        <f t="shared" si="22"/>
        <v>0.32952</v>
      </c>
      <c r="S57" s="113">
        <f t="shared" si="22"/>
        <v>0.608</v>
      </c>
      <c r="T57" s="113">
        <f t="shared" si="22"/>
        <v>0</v>
      </c>
      <c r="U57" s="113">
        <f t="shared" si="22"/>
        <v>0.693</v>
      </c>
      <c r="V57" s="113">
        <f t="shared" si="22"/>
        <v>0</v>
      </c>
      <c r="W57" s="113">
        <f t="shared" si="22"/>
        <v>0</v>
      </c>
      <c r="X57" s="113">
        <f t="shared" si="22"/>
        <v>0</v>
      </c>
      <c r="Y57" s="113">
        <f t="shared" si="22"/>
        <v>0.126</v>
      </c>
      <c r="Z57" s="113">
        <f t="shared" si="22"/>
        <v>0.6588915</v>
      </c>
      <c r="AA57" s="113">
        <f t="shared" si="22"/>
        <v>0.05845536</v>
      </c>
      <c r="AB57" s="113">
        <f t="shared" si="22"/>
        <v>0</v>
      </c>
      <c r="AC57" s="113">
        <f t="shared" si="22"/>
        <v>0</v>
      </c>
      <c r="AD57" s="113">
        <f t="shared" si="22"/>
        <v>6</v>
      </c>
      <c r="AE57" s="113">
        <f t="shared" si="22"/>
        <v>0</v>
      </c>
      <c r="AF57" s="113">
        <f t="shared" si="22"/>
        <v>0.6588915</v>
      </c>
      <c r="AG57" s="113">
        <f t="shared" si="22"/>
        <v>0.878522</v>
      </c>
      <c r="AH57" s="113">
        <f t="shared" si="22"/>
        <v>1.35</v>
      </c>
      <c r="AI57" s="113">
        <f t="shared" si="22"/>
        <v>0.063</v>
      </c>
      <c r="AJ57" s="113">
        <f t="shared" si="22"/>
        <v>3.5379</v>
      </c>
      <c r="AK57" s="113">
        <f t="shared" si="22"/>
        <v>0</v>
      </c>
      <c r="AL57" s="113">
        <f t="shared" si="22"/>
        <v>0</v>
      </c>
      <c r="AM57" s="113">
        <f t="shared" si="22"/>
        <v>0</v>
      </c>
      <c r="AN57" s="113">
        <f t="shared" si="22"/>
        <v>0</v>
      </c>
      <c r="AO57" s="113">
        <f t="shared" si="22"/>
        <v>0</v>
      </c>
      <c r="AP57" s="113">
        <f t="shared" si="22"/>
        <v>0</v>
      </c>
      <c r="AQ57" s="113">
        <f t="shared" si="22"/>
        <v>0</v>
      </c>
      <c r="AR57" s="113">
        <f t="shared" si="22"/>
        <v>0</v>
      </c>
      <c r="AS57" s="113">
        <f t="shared" si="22"/>
        <v>0</v>
      </c>
      <c r="AT57" s="113">
        <f t="shared" si="22"/>
        <v>3.5379</v>
      </c>
      <c r="AU57" s="113">
        <f t="shared" si="22"/>
        <v>0</v>
      </c>
      <c r="AV57" s="113">
        <f t="shared" si="22"/>
        <v>0</v>
      </c>
      <c r="AW57" s="113">
        <f t="shared" si="22"/>
        <v>0</v>
      </c>
      <c r="AX57" s="113"/>
      <c r="AY57" s="113"/>
      <c r="AZ57" s="113"/>
      <c r="BA57" s="113"/>
      <c r="BB57" s="113">
        <f t="shared" si="22"/>
        <v>0</v>
      </c>
      <c r="BC57" s="113">
        <f t="shared" si="22"/>
        <v>0</v>
      </c>
      <c r="BD57" s="113">
        <f t="shared" si="22"/>
        <v>0</v>
      </c>
      <c r="BE57" s="113">
        <f t="shared" si="22"/>
        <v>0</v>
      </c>
      <c r="BF57" s="113">
        <f t="shared" si="22"/>
        <v>0</v>
      </c>
      <c r="BG57" s="113">
        <f t="shared" si="22"/>
        <v>0</v>
      </c>
      <c r="BH57" s="113">
        <f t="shared" si="22"/>
        <v>0</v>
      </c>
      <c r="BI57" s="113">
        <f t="shared" si="22"/>
        <v>0</v>
      </c>
      <c r="BJ57" s="113">
        <f t="shared" si="22"/>
        <v>0</v>
      </c>
      <c r="BK57" s="113">
        <f t="shared" si="22"/>
        <v>0</v>
      </c>
      <c r="BL57" s="113">
        <f t="shared" si="22"/>
        <v>0</v>
      </c>
      <c r="BM57" s="113">
        <f t="shared" si="22"/>
        <v>0</v>
      </c>
      <c r="BN57" s="113">
        <f t="shared" si="22"/>
        <v>0</v>
      </c>
    </row>
    <row r="58" spans="1:66">
      <c r="A58" s="102" t="s">
        <v>248</v>
      </c>
      <c r="B58" s="101" t="s">
        <v>167</v>
      </c>
      <c r="C58" s="113">
        <f t="shared" si="3"/>
        <v>73.69296761</v>
      </c>
      <c r="D58" s="113">
        <f t="shared" si="6"/>
        <v>58.29878725</v>
      </c>
      <c r="E58" s="113">
        <v>21.5628</v>
      </c>
      <c r="F58" s="113">
        <v>17.568</v>
      </c>
      <c r="G58" s="113">
        <v>3.1283</v>
      </c>
      <c r="H58" s="113">
        <v>12.52468725</v>
      </c>
      <c r="I58" s="113">
        <v>0</v>
      </c>
      <c r="J58" s="113">
        <v>3.515</v>
      </c>
      <c r="K58" s="113">
        <v>0</v>
      </c>
      <c r="L58" s="113">
        <f t="shared" si="21"/>
        <v>11.85628036</v>
      </c>
      <c r="M58" s="113">
        <v>0.315</v>
      </c>
      <c r="N58" s="113">
        <v>0</v>
      </c>
      <c r="O58" s="113">
        <v>0</v>
      </c>
      <c r="P58" s="113">
        <v>0.018</v>
      </c>
      <c r="Q58" s="113">
        <v>0.099</v>
      </c>
      <c r="R58" s="113">
        <v>0.32952</v>
      </c>
      <c r="S58" s="113">
        <v>0.608</v>
      </c>
      <c r="T58" s="113">
        <v>0</v>
      </c>
      <c r="U58" s="113">
        <v>0.693</v>
      </c>
      <c r="V58" s="113">
        <v>0</v>
      </c>
      <c r="W58" s="113">
        <v>0</v>
      </c>
      <c r="X58" s="113">
        <v>0</v>
      </c>
      <c r="Y58" s="113">
        <v>0.126</v>
      </c>
      <c r="Z58" s="113">
        <v>0.6588915</v>
      </c>
      <c r="AA58" s="113">
        <v>0.05845536</v>
      </c>
      <c r="AB58" s="113">
        <v>0</v>
      </c>
      <c r="AC58" s="113">
        <v>0</v>
      </c>
      <c r="AD58" s="113">
        <v>6</v>
      </c>
      <c r="AE58" s="113">
        <v>0</v>
      </c>
      <c r="AF58" s="113">
        <v>0.6588915</v>
      </c>
      <c r="AG58" s="113">
        <v>0.878522</v>
      </c>
      <c r="AH58" s="113">
        <v>1.35</v>
      </c>
      <c r="AI58" s="113">
        <v>0.063</v>
      </c>
      <c r="AJ58" s="113">
        <f t="shared" ref="AJ58:AJ63" si="23">SUM(AK58:AT58)</f>
        <v>3.5379</v>
      </c>
      <c r="AK58" s="113"/>
      <c r="AL58" s="113"/>
      <c r="AM58" s="113"/>
      <c r="AN58" s="113"/>
      <c r="AO58" s="113"/>
      <c r="AP58" s="113"/>
      <c r="AQ58" s="113"/>
      <c r="AR58" s="113"/>
      <c r="AS58" s="113"/>
      <c r="AT58" s="113">
        <v>3.5379</v>
      </c>
      <c r="AU58" s="113"/>
      <c r="AV58" s="113"/>
      <c r="AW58" s="113"/>
      <c r="AX58" s="113"/>
      <c r="AY58" s="113"/>
      <c r="AZ58" s="113"/>
      <c r="BA58" s="113"/>
      <c r="BB58" s="113">
        <f>SUM(BC58:BJ58)</f>
        <v>0</v>
      </c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</row>
    <row r="59" hidden="1" spans="1:66">
      <c r="A59" s="102" t="s">
        <v>249</v>
      </c>
      <c r="B59" s="101" t="s">
        <v>169</v>
      </c>
      <c r="C59" s="113">
        <f t="shared" si="3"/>
        <v>0</v>
      </c>
      <c r="D59" s="113">
        <f t="shared" si="6"/>
        <v>0</v>
      </c>
      <c r="E59" s="113"/>
      <c r="F59" s="113"/>
      <c r="G59" s="113"/>
      <c r="H59" s="113"/>
      <c r="I59" s="113"/>
      <c r="J59" s="113"/>
      <c r="K59" s="113"/>
      <c r="L59" s="113">
        <f t="shared" si="21"/>
        <v>0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>
        <f t="shared" si="23"/>
        <v>0</v>
      </c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>
        <f>SUM(BC59:BJ59)</f>
        <v>0</v>
      </c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</row>
    <row r="60" hidden="1" spans="1:66">
      <c r="A60" s="102" t="s">
        <v>250</v>
      </c>
      <c r="B60" s="101" t="s">
        <v>251</v>
      </c>
      <c r="C60" s="113">
        <f t="shared" si="3"/>
        <v>0</v>
      </c>
      <c r="D60" s="113">
        <f t="shared" si="6"/>
        <v>0</v>
      </c>
      <c r="E60" s="113"/>
      <c r="F60" s="113"/>
      <c r="G60" s="113"/>
      <c r="H60" s="113"/>
      <c r="I60" s="113"/>
      <c r="J60" s="113"/>
      <c r="K60" s="113"/>
      <c r="L60" s="113">
        <f t="shared" si="21"/>
        <v>0</v>
      </c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>
        <f t="shared" si="23"/>
        <v>0</v>
      </c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>
        <f>SUM(BC60:BJ60)</f>
        <v>0</v>
      </c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</row>
    <row r="61" hidden="1" spans="1:66">
      <c r="A61" s="102">
        <v>2010806</v>
      </c>
      <c r="B61" s="101" t="s">
        <v>237</v>
      </c>
      <c r="C61" s="113">
        <f t="shared" si="3"/>
        <v>0</v>
      </c>
      <c r="D61" s="113"/>
      <c r="E61" s="113"/>
      <c r="F61" s="113"/>
      <c r="G61" s="113"/>
      <c r="H61" s="113"/>
      <c r="I61" s="113"/>
      <c r="J61" s="113"/>
      <c r="K61" s="113"/>
      <c r="L61" s="113">
        <f t="shared" si="21"/>
        <v>0</v>
      </c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>
        <f t="shared" si="23"/>
        <v>0</v>
      </c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</row>
    <row r="62" hidden="1" spans="1:66">
      <c r="A62" s="102" t="s">
        <v>252</v>
      </c>
      <c r="B62" s="101" t="s">
        <v>192</v>
      </c>
      <c r="C62" s="113">
        <f t="shared" si="3"/>
        <v>0</v>
      </c>
      <c r="D62" s="113">
        <f t="shared" si="6"/>
        <v>0</v>
      </c>
      <c r="E62" s="113"/>
      <c r="F62" s="113"/>
      <c r="G62" s="113"/>
      <c r="H62" s="113"/>
      <c r="I62" s="113"/>
      <c r="J62" s="113"/>
      <c r="K62" s="113"/>
      <c r="L62" s="113">
        <f t="shared" si="21"/>
        <v>0</v>
      </c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>
        <f t="shared" si="23"/>
        <v>0</v>
      </c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>
        <f>SUM(BC62:BJ62)</f>
        <v>0</v>
      </c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</row>
    <row r="63" hidden="1" spans="1:66">
      <c r="A63" s="102" t="s">
        <v>253</v>
      </c>
      <c r="B63" s="101" t="s">
        <v>254</v>
      </c>
      <c r="C63" s="113">
        <f t="shared" si="3"/>
        <v>0</v>
      </c>
      <c r="D63" s="113">
        <f t="shared" si="6"/>
        <v>0</v>
      </c>
      <c r="E63" s="113"/>
      <c r="F63" s="113"/>
      <c r="G63" s="113"/>
      <c r="H63" s="113"/>
      <c r="I63" s="113"/>
      <c r="J63" s="113"/>
      <c r="K63" s="113"/>
      <c r="L63" s="113">
        <f t="shared" si="21"/>
        <v>0</v>
      </c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>
        <f t="shared" si="23"/>
        <v>0</v>
      </c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>
        <f>SUM(BC63:BJ63)</f>
        <v>0</v>
      </c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</row>
    <row r="64" spans="1:66">
      <c r="A64" s="102" t="s">
        <v>255</v>
      </c>
      <c r="B64" s="101" t="s">
        <v>256</v>
      </c>
      <c r="C64" s="113">
        <f t="shared" si="3"/>
        <v>71.26422084</v>
      </c>
      <c r="D64" s="113">
        <f>SUM(D65:D70)</f>
        <v>58.959468</v>
      </c>
      <c r="E64" s="113">
        <f t="shared" ref="E64:BN64" si="24">SUM(E65:E70)</f>
        <v>24.144</v>
      </c>
      <c r="F64" s="113">
        <f t="shared" si="24"/>
        <v>17.916</v>
      </c>
      <c r="G64" s="113">
        <f t="shared" si="24"/>
        <v>2.04</v>
      </c>
      <c r="H64" s="113">
        <f t="shared" si="24"/>
        <v>13.083468</v>
      </c>
      <c r="I64" s="113">
        <f t="shared" si="24"/>
        <v>0</v>
      </c>
      <c r="J64" s="113">
        <f t="shared" si="24"/>
        <v>0</v>
      </c>
      <c r="K64" s="113">
        <f t="shared" si="24"/>
        <v>1.776</v>
      </c>
      <c r="L64" s="113">
        <f t="shared" si="21"/>
        <v>8.79975284</v>
      </c>
      <c r="M64" s="113">
        <f t="shared" si="24"/>
        <v>0.45</v>
      </c>
      <c r="N64" s="113">
        <f t="shared" si="24"/>
        <v>0</v>
      </c>
      <c r="O64" s="113">
        <f t="shared" si="24"/>
        <v>0</v>
      </c>
      <c r="P64" s="113">
        <f t="shared" si="24"/>
        <v>0.009</v>
      </c>
      <c r="Q64" s="113">
        <f t="shared" si="24"/>
        <v>0.558</v>
      </c>
      <c r="R64" s="113">
        <f t="shared" si="24"/>
        <v>0.71438</v>
      </c>
      <c r="S64" s="113">
        <f t="shared" si="24"/>
        <v>0</v>
      </c>
      <c r="T64" s="113">
        <f t="shared" si="24"/>
        <v>0</v>
      </c>
      <c r="U64" s="113">
        <f t="shared" si="24"/>
        <v>1.35</v>
      </c>
      <c r="V64" s="113">
        <f t="shared" si="24"/>
        <v>0</v>
      </c>
      <c r="W64" s="113">
        <f t="shared" si="24"/>
        <v>0</v>
      </c>
      <c r="X64" s="113">
        <f t="shared" si="24"/>
        <v>0</v>
      </c>
      <c r="Y64" s="113">
        <f t="shared" si="24"/>
        <v>0.18</v>
      </c>
      <c r="Z64" s="113">
        <f t="shared" si="24"/>
        <v>0.65124</v>
      </c>
      <c r="AA64" s="113">
        <f t="shared" si="24"/>
        <v>0.12757284</v>
      </c>
      <c r="AB64" s="113">
        <f t="shared" si="24"/>
        <v>0</v>
      </c>
      <c r="AC64" s="113">
        <f t="shared" si="24"/>
        <v>0</v>
      </c>
      <c r="AD64" s="113">
        <f t="shared" si="24"/>
        <v>0</v>
      </c>
      <c r="AE64" s="113">
        <f t="shared" si="24"/>
        <v>0</v>
      </c>
      <c r="AF64" s="113">
        <f t="shared" si="24"/>
        <v>0.65124</v>
      </c>
      <c r="AG64" s="113">
        <f t="shared" si="24"/>
        <v>0.86832</v>
      </c>
      <c r="AH64" s="113">
        <f t="shared" si="24"/>
        <v>3.15</v>
      </c>
      <c r="AI64" s="113">
        <f t="shared" si="24"/>
        <v>0.09</v>
      </c>
      <c r="AJ64" s="113">
        <f t="shared" si="24"/>
        <v>3.505</v>
      </c>
      <c r="AK64" s="113">
        <f t="shared" si="24"/>
        <v>0</v>
      </c>
      <c r="AL64" s="113">
        <f t="shared" si="24"/>
        <v>0</v>
      </c>
      <c r="AM64" s="113">
        <f t="shared" si="24"/>
        <v>0</v>
      </c>
      <c r="AN64" s="113">
        <f t="shared" si="24"/>
        <v>0</v>
      </c>
      <c r="AO64" s="113">
        <f t="shared" si="24"/>
        <v>0</v>
      </c>
      <c r="AP64" s="113">
        <f t="shared" si="24"/>
        <v>0</v>
      </c>
      <c r="AQ64" s="113">
        <f t="shared" si="24"/>
        <v>0</v>
      </c>
      <c r="AR64" s="113">
        <f t="shared" si="24"/>
        <v>0</v>
      </c>
      <c r="AS64" s="113">
        <f t="shared" si="24"/>
        <v>0</v>
      </c>
      <c r="AT64" s="113">
        <f t="shared" si="24"/>
        <v>3.505</v>
      </c>
      <c r="AU64" s="113">
        <f t="shared" si="24"/>
        <v>0</v>
      </c>
      <c r="AV64" s="113">
        <f t="shared" si="24"/>
        <v>0</v>
      </c>
      <c r="AW64" s="113">
        <f t="shared" si="24"/>
        <v>0</v>
      </c>
      <c r="AX64" s="113"/>
      <c r="AY64" s="113"/>
      <c r="AZ64" s="113"/>
      <c r="BA64" s="113"/>
      <c r="BB64" s="113">
        <f t="shared" si="24"/>
        <v>0</v>
      </c>
      <c r="BC64" s="113">
        <f t="shared" si="24"/>
        <v>0</v>
      </c>
      <c r="BD64" s="113">
        <f t="shared" si="24"/>
        <v>0</v>
      </c>
      <c r="BE64" s="113">
        <f t="shared" si="24"/>
        <v>0</v>
      </c>
      <c r="BF64" s="113">
        <f t="shared" si="24"/>
        <v>0</v>
      </c>
      <c r="BG64" s="113">
        <f t="shared" si="24"/>
        <v>0</v>
      </c>
      <c r="BH64" s="113">
        <f t="shared" si="24"/>
        <v>0</v>
      </c>
      <c r="BI64" s="113">
        <f t="shared" si="24"/>
        <v>0</v>
      </c>
      <c r="BJ64" s="113">
        <f t="shared" si="24"/>
        <v>0</v>
      </c>
      <c r="BK64" s="113">
        <f t="shared" si="24"/>
        <v>0</v>
      </c>
      <c r="BL64" s="113">
        <f t="shared" si="24"/>
        <v>0</v>
      </c>
      <c r="BM64" s="113">
        <f t="shared" si="24"/>
        <v>0</v>
      </c>
      <c r="BN64" s="113">
        <f t="shared" si="24"/>
        <v>0</v>
      </c>
    </row>
    <row r="65" spans="1:66">
      <c r="A65" s="102" t="s">
        <v>257</v>
      </c>
      <c r="B65" s="101" t="s">
        <v>167</v>
      </c>
      <c r="C65" s="113">
        <f t="shared" si="3"/>
        <v>71.26422084</v>
      </c>
      <c r="D65" s="113">
        <f t="shared" si="6"/>
        <v>58.959468</v>
      </c>
      <c r="E65" s="113">
        <v>24.144</v>
      </c>
      <c r="F65" s="113">
        <v>17.916</v>
      </c>
      <c r="G65" s="113">
        <v>2.04</v>
      </c>
      <c r="H65" s="113">
        <v>13.083468</v>
      </c>
      <c r="I65" s="113"/>
      <c r="J65" s="113">
        <v>0</v>
      </c>
      <c r="K65" s="113">
        <v>1.776</v>
      </c>
      <c r="L65" s="113">
        <f t="shared" si="21"/>
        <v>8.79975284</v>
      </c>
      <c r="M65" s="113">
        <v>0.45</v>
      </c>
      <c r="N65" s="113">
        <v>0</v>
      </c>
      <c r="O65" s="113"/>
      <c r="P65" s="113">
        <v>0.009</v>
      </c>
      <c r="Q65" s="113">
        <v>0.558</v>
      </c>
      <c r="R65" s="113">
        <v>0.71438</v>
      </c>
      <c r="S65" s="113">
        <v>0</v>
      </c>
      <c r="T65" s="113"/>
      <c r="U65" s="113">
        <v>1.35</v>
      </c>
      <c r="V65" s="113"/>
      <c r="W65" s="113">
        <v>0</v>
      </c>
      <c r="X65" s="113"/>
      <c r="Y65" s="113">
        <v>0.18</v>
      </c>
      <c r="Z65" s="113">
        <v>0.65124</v>
      </c>
      <c r="AA65" s="113">
        <v>0.12757284</v>
      </c>
      <c r="AB65" s="113">
        <v>0</v>
      </c>
      <c r="AC65" s="113"/>
      <c r="AD65" s="113"/>
      <c r="AE65" s="113"/>
      <c r="AF65" s="113">
        <v>0.65124</v>
      </c>
      <c r="AG65" s="113">
        <v>0.86832</v>
      </c>
      <c r="AH65" s="113">
        <v>3.15</v>
      </c>
      <c r="AI65" s="113">
        <v>0.09</v>
      </c>
      <c r="AJ65" s="113">
        <f t="shared" ref="AJ65:AJ70" si="25">SUM(AK65:AT65)</f>
        <v>3.505</v>
      </c>
      <c r="AK65" s="113"/>
      <c r="AL65" s="113"/>
      <c r="AM65" s="113"/>
      <c r="AN65" s="113"/>
      <c r="AO65" s="113"/>
      <c r="AP65" s="113"/>
      <c r="AQ65" s="113"/>
      <c r="AR65" s="113"/>
      <c r="AS65" s="113"/>
      <c r="AT65" s="113">
        <v>3.505</v>
      </c>
      <c r="AU65" s="113"/>
      <c r="AV65" s="113"/>
      <c r="AW65" s="113"/>
      <c r="AX65" s="113"/>
      <c r="AY65" s="113"/>
      <c r="AZ65" s="113"/>
      <c r="BA65" s="113"/>
      <c r="BB65" s="113">
        <f t="shared" ref="BB65:BB70" si="26">SUM(BC65:BJ65)</f>
        <v>0</v>
      </c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</row>
    <row r="66" hidden="1" spans="1:66">
      <c r="A66" s="102" t="s">
        <v>258</v>
      </c>
      <c r="B66" s="101" t="s">
        <v>169</v>
      </c>
      <c r="C66" s="113">
        <f t="shared" si="3"/>
        <v>0</v>
      </c>
      <c r="D66" s="113">
        <f t="shared" si="6"/>
        <v>0</v>
      </c>
      <c r="E66" s="113"/>
      <c r="F66" s="113"/>
      <c r="G66" s="113"/>
      <c r="H66" s="113"/>
      <c r="I66" s="113"/>
      <c r="J66" s="113"/>
      <c r="K66" s="113"/>
      <c r="L66" s="113">
        <f t="shared" si="21"/>
        <v>0</v>
      </c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>
        <f t="shared" si="25"/>
        <v>0</v>
      </c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>
        <f t="shared" si="26"/>
        <v>0</v>
      </c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</row>
    <row r="67" hidden="1" spans="1:66">
      <c r="A67" s="102" t="s">
        <v>259</v>
      </c>
      <c r="B67" s="101" t="s">
        <v>260</v>
      </c>
      <c r="C67" s="113">
        <f t="shared" si="3"/>
        <v>0</v>
      </c>
      <c r="D67" s="113">
        <f t="shared" si="6"/>
        <v>0</v>
      </c>
      <c r="E67" s="113"/>
      <c r="F67" s="113"/>
      <c r="G67" s="113"/>
      <c r="H67" s="113"/>
      <c r="I67" s="113"/>
      <c r="J67" s="113"/>
      <c r="K67" s="113"/>
      <c r="L67" s="113">
        <f t="shared" si="21"/>
        <v>0</v>
      </c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>
        <f t="shared" si="25"/>
        <v>0</v>
      </c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>
        <f t="shared" si="26"/>
        <v>0</v>
      </c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</row>
    <row r="68" hidden="1" spans="1:66">
      <c r="A68" s="102" t="s">
        <v>261</v>
      </c>
      <c r="B68" s="101" t="s">
        <v>262</v>
      </c>
      <c r="C68" s="113">
        <f t="shared" si="3"/>
        <v>0</v>
      </c>
      <c r="D68" s="113">
        <f t="shared" si="6"/>
        <v>0</v>
      </c>
      <c r="E68" s="113"/>
      <c r="F68" s="113"/>
      <c r="G68" s="113"/>
      <c r="H68" s="113"/>
      <c r="I68" s="113"/>
      <c r="J68" s="113"/>
      <c r="K68" s="113"/>
      <c r="L68" s="113">
        <f t="shared" si="21"/>
        <v>0</v>
      </c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>
        <f t="shared" si="25"/>
        <v>0</v>
      </c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>
        <f t="shared" si="26"/>
        <v>0</v>
      </c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</row>
    <row r="69" hidden="1" spans="1:66">
      <c r="A69" s="102" t="s">
        <v>263</v>
      </c>
      <c r="B69" s="101" t="s">
        <v>264</v>
      </c>
      <c r="C69" s="113">
        <f t="shared" si="3"/>
        <v>0</v>
      </c>
      <c r="D69" s="113">
        <f t="shared" si="6"/>
        <v>0</v>
      </c>
      <c r="E69" s="113"/>
      <c r="F69" s="113"/>
      <c r="G69" s="113"/>
      <c r="H69" s="113"/>
      <c r="I69" s="113"/>
      <c r="J69" s="113"/>
      <c r="K69" s="113"/>
      <c r="L69" s="113">
        <f t="shared" si="21"/>
        <v>0</v>
      </c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>
        <f t="shared" si="25"/>
        <v>0</v>
      </c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>
        <f t="shared" si="26"/>
        <v>0</v>
      </c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</row>
    <row r="70" hidden="1" spans="1:66">
      <c r="A70" s="102" t="s">
        <v>265</v>
      </c>
      <c r="B70" s="101" t="s">
        <v>266</v>
      </c>
      <c r="C70" s="113">
        <f t="shared" ref="C70:C133" si="27">D70+L70+AJ70+AU70+AX70+BB70+BK70</f>
        <v>0</v>
      </c>
      <c r="D70" s="113">
        <f t="shared" si="6"/>
        <v>0</v>
      </c>
      <c r="E70" s="113"/>
      <c r="F70" s="113"/>
      <c r="G70" s="113"/>
      <c r="H70" s="113"/>
      <c r="I70" s="113"/>
      <c r="J70" s="113"/>
      <c r="K70" s="113"/>
      <c r="L70" s="113">
        <f t="shared" si="21"/>
        <v>0</v>
      </c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>
        <f t="shared" si="25"/>
        <v>0</v>
      </c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>
        <f t="shared" si="26"/>
        <v>0</v>
      </c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</row>
    <row r="71" spans="1:66">
      <c r="A71" s="102" t="s">
        <v>267</v>
      </c>
      <c r="B71" s="101" t="s">
        <v>268</v>
      </c>
      <c r="C71" s="113">
        <f t="shared" si="27"/>
        <v>62.84334629</v>
      </c>
      <c r="D71" s="113">
        <f t="shared" ref="D71:K71" si="28">SUM(D72:D75)</f>
        <v>50.12767425</v>
      </c>
      <c r="E71" s="113">
        <f t="shared" si="28"/>
        <v>18.8316</v>
      </c>
      <c r="F71" s="113">
        <f t="shared" si="28"/>
        <v>17.544</v>
      </c>
      <c r="G71" s="113">
        <f t="shared" si="28"/>
        <v>3.1253</v>
      </c>
      <c r="H71" s="113">
        <f t="shared" si="28"/>
        <v>10.62677425</v>
      </c>
      <c r="I71" s="113">
        <f t="shared" si="28"/>
        <v>0</v>
      </c>
      <c r="J71" s="113">
        <f t="shared" si="28"/>
        <v>0</v>
      </c>
      <c r="K71" s="113">
        <f t="shared" si="28"/>
        <v>0</v>
      </c>
      <c r="L71" s="113">
        <f t="shared" si="21"/>
        <v>9.69237204</v>
      </c>
      <c r="M71" s="113">
        <f t="shared" ref="M71:AW71" si="29">SUM(M72:M75)</f>
        <v>0.27</v>
      </c>
      <c r="N71" s="113">
        <f t="shared" si="29"/>
        <v>0.5</v>
      </c>
      <c r="O71" s="113">
        <f t="shared" si="29"/>
        <v>0</v>
      </c>
      <c r="P71" s="113">
        <f t="shared" si="29"/>
        <v>0.009</v>
      </c>
      <c r="Q71" s="113">
        <f t="shared" si="29"/>
        <v>0.225</v>
      </c>
      <c r="R71" s="113">
        <f t="shared" si="29"/>
        <v>0.46228</v>
      </c>
      <c r="S71" s="113">
        <f t="shared" si="29"/>
        <v>0</v>
      </c>
      <c r="T71" s="113">
        <f t="shared" si="29"/>
        <v>0</v>
      </c>
      <c r="U71" s="113">
        <f t="shared" si="29"/>
        <v>1.81</v>
      </c>
      <c r="V71" s="113">
        <f t="shared" si="29"/>
        <v>0</v>
      </c>
      <c r="W71" s="113">
        <f t="shared" si="29"/>
        <v>0</v>
      </c>
      <c r="X71" s="113">
        <f t="shared" si="29"/>
        <v>0</v>
      </c>
      <c r="Y71" s="113">
        <f t="shared" si="29"/>
        <v>0.108</v>
      </c>
      <c r="Z71" s="113">
        <f t="shared" si="29"/>
        <v>1.0642535</v>
      </c>
      <c r="AA71" s="113">
        <f t="shared" si="29"/>
        <v>0.07324704</v>
      </c>
      <c r="AB71" s="113">
        <f t="shared" si="29"/>
        <v>0</v>
      </c>
      <c r="AC71" s="113">
        <f t="shared" si="29"/>
        <v>0</v>
      </c>
      <c r="AD71" s="113">
        <f t="shared" si="29"/>
        <v>0</v>
      </c>
      <c r="AE71" s="113">
        <f t="shared" si="29"/>
        <v>0</v>
      </c>
      <c r="AF71" s="113">
        <f t="shared" si="29"/>
        <v>0.5642535</v>
      </c>
      <c r="AG71" s="113">
        <f t="shared" si="29"/>
        <v>0.752338</v>
      </c>
      <c r="AH71" s="113">
        <f t="shared" si="29"/>
        <v>3.8</v>
      </c>
      <c r="AI71" s="113">
        <f t="shared" si="29"/>
        <v>0.054</v>
      </c>
      <c r="AJ71" s="113">
        <f t="shared" si="29"/>
        <v>3.0233</v>
      </c>
      <c r="AK71" s="113">
        <f t="shared" si="29"/>
        <v>0</v>
      </c>
      <c r="AL71" s="113">
        <f t="shared" si="29"/>
        <v>0</v>
      </c>
      <c r="AM71" s="113">
        <f t="shared" si="29"/>
        <v>0</v>
      </c>
      <c r="AN71" s="113">
        <f t="shared" si="29"/>
        <v>0</v>
      </c>
      <c r="AO71" s="113">
        <f t="shared" si="29"/>
        <v>0</v>
      </c>
      <c r="AP71" s="113">
        <f t="shared" si="29"/>
        <v>0</v>
      </c>
      <c r="AQ71" s="113">
        <f t="shared" si="29"/>
        <v>0</v>
      </c>
      <c r="AR71" s="113">
        <f t="shared" si="29"/>
        <v>0</v>
      </c>
      <c r="AS71" s="113">
        <f t="shared" si="29"/>
        <v>0</v>
      </c>
      <c r="AT71" s="113">
        <f t="shared" si="29"/>
        <v>3.0233</v>
      </c>
      <c r="AU71" s="113">
        <f t="shared" si="29"/>
        <v>0</v>
      </c>
      <c r="AV71" s="113">
        <f t="shared" si="29"/>
        <v>0</v>
      </c>
      <c r="AW71" s="113">
        <f t="shared" si="29"/>
        <v>0</v>
      </c>
      <c r="AX71" s="113"/>
      <c r="AY71" s="113"/>
      <c r="AZ71" s="113"/>
      <c r="BA71" s="113"/>
      <c r="BB71" s="113">
        <f t="shared" ref="BB71:BN71" si="30">SUM(BB72:BB75)</f>
        <v>0</v>
      </c>
      <c r="BC71" s="113">
        <f t="shared" si="30"/>
        <v>0</v>
      </c>
      <c r="BD71" s="113">
        <f t="shared" si="30"/>
        <v>0</v>
      </c>
      <c r="BE71" s="113">
        <f t="shared" si="30"/>
        <v>0</v>
      </c>
      <c r="BF71" s="113">
        <f t="shared" si="30"/>
        <v>0</v>
      </c>
      <c r="BG71" s="113">
        <f t="shared" si="30"/>
        <v>0</v>
      </c>
      <c r="BH71" s="113">
        <f t="shared" si="30"/>
        <v>0</v>
      </c>
      <c r="BI71" s="113">
        <f t="shared" si="30"/>
        <v>0</v>
      </c>
      <c r="BJ71" s="113">
        <f t="shared" si="30"/>
        <v>0</v>
      </c>
      <c r="BK71" s="113">
        <f t="shared" si="30"/>
        <v>0</v>
      </c>
      <c r="BL71" s="113">
        <f t="shared" si="30"/>
        <v>0</v>
      </c>
      <c r="BM71" s="113">
        <f t="shared" si="30"/>
        <v>0</v>
      </c>
      <c r="BN71" s="113">
        <f t="shared" si="30"/>
        <v>0</v>
      </c>
    </row>
    <row r="72" spans="1:66">
      <c r="A72" s="102" t="s">
        <v>269</v>
      </c>
      <c r="B72" s="101" t="s">
        <v>167</v>
      </c>
      <c r="C72" s="113">
        <f t="shared" si="27"/>
        <v>58.84334629</v>
      </c>
      <c r="D72" s="113">
        <f t="shared" si="6"/>
        <v>50.12767425</v>
      </c>
      <c r="E72" s="113">
        <v>18.8316</v>
      </c>
      <c r="F72" s="113">
        <v>17.544</v>
      </c>
      <c r="G72" s="113">
        <v>3.1253</v>
      </c>
      <c r="H72" s="113">
        <v>10.62677425</v>
      </c>
      <c r="I72" s="113">
        <v>0</v>
      </c>
      <c r="J72" s="113">
        <v>0</v>
      </c>
      <c r="K72" s="113">
        <v>0</v>
      </c>
      <c r="L72" s="113">
        <f t="shared" si="21"/>
        <v>5.69237204</v>
      </c>
      <c r="M72" s="113">
        <v>0.27</v>
      </c>
      <c r="N72" s="113">
        <v>0</v>
      </c>
      <c r="O72" s="113">
        <v>0</v>
      </c>
      <c r="P72" s="113">
        <v>0.009</v>
      </c>
      <c r="Q72" s="113">
        <v>0.225</v>
      </c>
      <c r="R72" s="113">
        <v>0.46228</v>
      </c>
      <c r="S72" s="113">
        <v>0</v>
      </c>
      <c r="T72" s="113">
        <v>0</v>
      </c>
      <c r="U72" s="113">
        <v>0.81</v>
      </c>
      <c r="V72" s="113">
        <v>0</v>
      </c>
      <c r="W72" s="113">
        <v>0</v>
      </c>
      <c r="X72" s="113">
        <v>0</v>
      </c>
      <c r="Y72" s="113">
        <v>0.108</v>
      </c>
      <c r="Z72" s="113">
        <v>0.5642535</v>
      </c>
      <c r="AA72" s="113">
        <v>0.07324704</v>
      </c>
      <c r="AB72" s="113">
        <v>0</v>
      </c>
      <c r="AC72" s="113">
        <v>0</v>
      </c>
      <c r="AD72" s="113">
        <v>0</v>
      </c>
      <c r="AE72" s="113">
        <v>0</v>
      </c>
      <c r="AF72" s="113">
        <v>0.5642535</v>
      </c>
      <c r="AG72" s="113">
        <v>0.752338</v>
      </c>
      <c r="AH72" s="113">
        <v>1.8</v>
      </c>
      <c r="AI72" s="113">
        <v>0.054</v>
      </c>
      <c r="AJ72" s="113">
        <f>SUM(AK72:AT72)</f>
        <v>3.0233</v>
      </c>
      <c r="AK72" s="113"/>
      <c r="AL72" s="113"/>
      <c r="AM72" s="113"/>
      <c r="AN72" s="113"/>
      <c r="AO72" s="113"/>
      <c r="AP72" s="113"/>
      <c r="AQ72" s="113"/>
      <c r="AR72" s="113"/>
      <c r="AS72" s="113"/>
      <c r="AT72" s="113">
        <v>3.0233</v>
      </c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</row>
    <row r="73" hidden="1" spans="1:66">
      <c r="A73" s="102" t="s">
        <v>270</v>
      </c>
      <c r="B73" s="101" t="s">
        <v>169</v>
      </c>
      <c r="C73" s="113">
        <f t="shared" si="27"/>
        <v>0</v>
      </c>
      <c r="D73" s="113">
        <f t="shared" si="6"/>
        <v>0</v>
      </c>
      <c r="E73" s="113"/>
      <c r="F73" s="113"/>
      <c r="G73" s="113"/>
      <c r="H73" s="113"/>
      <c r="I73" s="113"/>
      <c r="J73" s="113"/>
      <c r="K73" s="113"/>
      <c r="L73" s="113">
        <f t="shared" si="21"/>
        <v>0</v>
      </c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>
        <f>SUM(AK73:AT73)</f>
        <v>0</v>
      </c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</row>
    <row r="74" hidden="1" spans="1:66">
      <c r="A74" s="102" t="s">
        <v>271</v>
      </c>
      <c r="B74" s="101" t="s">
        <v>272</v>
      </c>
      <c r="C74" s="113">
        <f t="shared" si="27"/>
        <v>0</v>
      </c>
      <c r="D74" s="113">
        <f t="shared" si="6"/>
        <v>0</v>
      </c>
      <c r="E74" s="113"/>
      <c r="F74" s="113"/>
      <c r="G74" s="113"/>
      <c r="H74" s="113"/>
      <c r="I74" s="113"/>
      <c r="J74" s="113"/>
      <c r="K74" s="113"/>
      <c r="L74" s="113">
        <f t="shared" si="21"/>
        <v>0</v>
      </c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>
        <f>SUM(AK74:AT74)</f>
        <v>0</v>
      </c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</row>
    <row r="75" spans="1:66">
      <c r="A75" s="102" t="s">
        <v>273</v>
      </c>
      <c r="B75" s="101" t="s">
        <v>274</v>
      </c>
      <c r="C75" s="113">
        <f t="shared" si="27"/>
        <v>4</v>
      </c>
      <c r="D75" s="113">
        <f t="shared" si="6"/>
        <v>0</v>
      </c>
      <c r="E75" s="113"/>
      <c r="F75" s="113"/>
      <c r="G75" s="113"/>
      <c r="H75" s="113"/>
      <c r="I75" s="113"/>
      <c r="J75" s="113"/>
      <c r="K75" s="113"/>
      <c r="L75" s="113">
        <f t="shared" si="21"/>
        <v>4</v>
      </c>
      <c r="M75" s="113"/>
      <c r="N75" s="113">
        <v>0.5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1</v>
      </c>
      <c r="V75" s="113">
        <v>0</v>
      </c>
      <c r="W75" s="113">
        <v>0</v>
      </c>
      <c r="X75" s="113">
        <v>0</v>
      </c>
      <c r="Y75" s="113">
        <v>0</v>
      </c>
      <c r="Z75" s="113">
        <v>0.5</v>
      </c>
      <c r="AA75" s="113">
        <v>0</v>
      </c>
      <c r="AB75" s="113">
        <v>0</v>
      </c>
      <c r="AC75" s="113">
        <v>0</v>
      </c>
      <c r="AD75" s="113">
        <v>0</v>
      </c>
      <c r="AE75" s="113">
        <v>0</v>
      </c>
      <c r="AF75" s="113">
        <v>0</v>
      </c>
      <c r="AG75" s="113">
        <v>0</v>
      </c>
      <c r="AH75" s="113">
        <v>2</v>
      </c>
      <c r="AI75" s="113">
        <v>0</v>
      </c>
      <c r="AJ75" s="113">
        <v>0</v>
      </c>
      <c r="AK75" s="113">
        <v>0</v>
      </c>
      <c r="AL75" s="113">
        <v>0</v>
      </c>
      <c r="AM75" s="113">
        <v>0</v>
      </c>
      <c r="AN75" s="113">
        <v>0</v>
      </c>
      <c r="AO75" s="113">
        <v>0</v>
      </c>
      <c r="AP75" s="113">
        <v>0</v>
      </c>
      <c r="AQ75" s="113">
        <v>0</v>
      </c>
      <c r="AR75" s="113">
        <v>0</v>
      </c>
      <c r="AS75" s="113">
        <v>0</v>
      </c>
      <c r="AT75" s="113">
        <v>0</v>
      </c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</row>
    <row r="76" hidden="1" spans="1:66">
      <c r="A76" s="102" t="s">
        <v>275</v>
      </c>
      <c r="B76" s="101" t="s">
        <v>276</v>
      </c>
      <c r="C76" s="113">
        <f t="shared" si="27"/>
        <v>0</v>
      </c>
      <c r="D76" s="113">
        <f>SUM(D77:D83)</f>
        <v>0</v>
      </c>
      <c r="E76" s="113">
        <f t="shared" ref="E76:BN76" si="31">SUM(E77:E83)</f>
        <v>0</v>
      </c>
      <c r="F76" s="113">
        <f t="shared" si="31"/>
        <v>0</v>
      </c>
      <c r="G76" s="113">
        <f t="shared" si="31"/>
        <v>0</v>
      </c>
      <c r="H76" s="113">
        <f t="shared" si="31"/>
        <v>0</v>
      </c>
      <c r="I76" s="113">
        <f t="shared" si="31"/>
        <v>0</v>
      </c>
      <c r="J76" s="113">
        <f t="shared" si="31"/>
        <v>0</v>
      </c>
      <c r="K76" s="113">
        <f t="shared" si="31"/>
        <v>0</v>
      </c>
      <c r="L76" s="113">
        <f t="shared" si="21"/>
        <v>0</v>
      </c>
      <c r="M76" s="113">
        <f t="shared" si="31"/>
        <v>0</v>
      </c>
      <c r="N76" s="113">
        <f t="shared" si="31"/>
        <v>0</v>
      </c>
      <c r="O76" s="113">
        <f t="shared" si="31"/>
        <v>0</v>
      </c>
      <c r="P76" s="113">
        <f t="shared" si="31"/>
        <v>0</v>
      </c>
      <c r="Q76" s="113">
        <f t="shared" si="31"/>
        <v>0</v>
      </c>
      <c r="R76" s="113">
        <f t="shared" si="31"/>
        <v>0</v>
      </c>
      <c r="S76" s="113">
        <f t="shared" si="31"/>
        <v>0</v>
      </c>
      <c r="T76" s="113">
        <f t="shared" si="31"/>
        <v>0</v>
      </c>
      <c r="U76" s="113">
        <f t="shared" si="31"/>
        <v>0</v>
      </c>
      <c r="V76" s="113">
        <f t="shared" si="31"/>
        <v>0</v>
      </c>
      <c r="W76" s="113">
        <f t="shared" si="31"/>
        <v>0</v>
      </c>
      <c r="X76" s="113">
        <f t="shared" si="31"/>
        <v>0</v>
      </c>
      <c r="Y76" s="113">
        <f t="shared" si="31"/>
        <v>0</v>
      </c>
      <c r="Z76" s="113">
        <f t="shared" si="31"/>
        <v>0</v>
      </c>
      <c r="AA76" s="113"/>
      <c r="AB76" s="113"/>
      <c r="AC76" s="113">
        <f t="shared" si="31"/>
        <v>0</v>
      </c>
      <c r="AD76" s="113">
        <f t="shared" si="31"/>
        <v>0</v>
      </c>
      <c r="AE76" s="113">
        <f t="shared" si="31"/>
        <v>0</v>
      </c>
      <c r="AF76" s="113">
        <f t="shared" si="31"/>
        <v>0</v>
      </c>
      <c r="AG76" s="113">
        <f t="shared" si="31"/>
        <v>0</v>
      </c>
      <c r="AH76" s="113">
        <f t="shared" si="31"/>
        <v>0</v>
      </c>
      <c r="AI76" s="113">
        <f t="shared" si="31"/>
        <v>0</v>
      </c>
      <c r="AJ76" s="113">
        <f t="shared" si="31"/>
        <v>0</v>
      </c>
      <c r="AK76" s="113">
        <f t="shared" si="31"/>
        <v>0</v>
      </c>
      <c r="AL76" s="113">
        <f t="shared" si="31"/>
        <v>0</v>
      </c>
      <c r="AM76" s="113">
        <f t="shared" si="31"/>
        <v>0</v>
      </c>
      <c r="AN76" s="113">
        <f t="shared" si="31"/>
        <v>0</v>
      </c>
      <c r="AO76" s="113">
        <f t="shared" si="31"/>
        <v>0</v>
      </c>
      <c r="AP76" s="113">
        <f t="shared" si="31"/>
        <v>0</v>
      </c>
      <c r="AQ76" s="113">
        <f t="shared" si="31"/>
        <v>0</v>
      </c>
      <c r="AR76" s="113">
        <f t="shared" si="31"/>
        <v>0</v>
      </c>
      <c r="AS76" s="113">
        <f t="shared" si="31"/>
        <v>0</v>
      </c>
      <c r="AT76" s="113">
        <f t="shared" si="31"/>
        <v>0</v>
      </c>
      <c r="AU76" s="113">
        <f t="shared" si="31"/>
        <v>0</v>
      </c>
      <c r="AV76" s="113">
        <f t="shared" si="31"/>
        <v>0</v>
      </c>
      <c r="AW76" s="113">
        <f t="shared" si="31"/>
        <v>0</v>
      </c>
      <c r="AX76" s="113"/>
      <c r="AY76" s="113"/>
      <c r="AZ76" s="113"/>
      <c r="BA76" s="113"/>
      <c r="BB76" s="113">
        <f t="shared" si="31"/>
        <v>0</v>
      </c>
      <c r="BC76" s="113">
        <f t="shared" si="31"/>
        <v>0</v>
      </c>
      <c r="BD76" s="113">
        <f t="shared" si="31"/>
        <v>0</v>
      </c>
      <c r="BE76" s="113">
        <f t="shared" si="31"/>
        <v>0</v>
      </c>
      <c r="BF76" s="113">
        <f t="shared" si="31"/>
        <v>0</v>
      </c>
      <c r="BG76" s="113">
        <f t="shared" si="31"/>
        <v>0</v>
      </c>
      <c r="BH76" s="113">
        <f t="shared" si="31"/>
        <v>0</v>
      </c>
      <c r="BI76" s="113">
        <f t="shared" si="31"/>
        <v>0</v>
      </c>
      <c r="BJ76" s="113">
        <f t="shared" si="31"/>
        <v>0</v>
      </c>
      <c r="BK76" s="113">
        <f t="shared" si="31"/>
        <v>0</v>
      </c>
      <c r="BL76" s="113">
        <f t="shared" si="31"/>
        <v>0</v>
      </c>
      <c r="BM76" s="113">
        <f t="shared" si="31"/>
        <v>0</v>
      </c>
      <c r="BN76" s="113">
        <f t="shared" si="31"/>
        <v>0</v>
      </c>
    </row>
    <row r="77" hidden="1" spans="1:66">
      <c r="A77" s="102" t="s">
        <v>277</v>
      </c>
      <c r="B77" s="101" t="s">
        <v>167</v>
      </c>
      <c r="C77" s="113">
        <f t="shared" si="27"/>
        <v>0</v>
      </c>
      <c r="D77" s="113">
        <f t="shared" ref="D77:D144" si="32">SUM(E77:K77)</f>
        <v>0</v>
      </c>
      <c r="E77" s="113"/>
      <c r="F77" s="113"/>
      <c r="G77" s="113"/>
      <c r="H77" s="113"/>
      <c r="I77" s="113"/>
      <c r="J77" s="113"/>
      <c r="K77" s="113"/>
      <c r="L77" s="113">
        <f t="shared" si="21"/>
        <v>0</v>
      </c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>
        <f t="shared" ref="AJ77:AJ83" si="33">SUM(AK77:AT77)</f>
        <v>0</v>
      </c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</row>
    <row r="78" hidden="1" spans="1:66">
      <c r="A78" s="102" t="s">
        <v>278</v>
      </c>
      <c r="B78" s="101" t="s">
        <v>169</v>
      </c>
      <c r="C78" s="113">
        <f t="shared" si="27"/>
        <v>0</v>
      </c>
      <c r="D78" s="113">
        <f t="shared" si="32"/>
        <v>0</v>
      </c>
      <c r="E78" s="113"/>
      <c r="F78" s="113"/>
      <c r="G78" s="113"/>
      <c r="H78" s="113"/>
      <c r="I78" s="113"/>
      <c r="J78" s="113"/>
      <c r="K78" s="113"/>
      <c r="L78" s="113">
        <f t="shared" si="21"/>
        <v>0</v>
      </c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>
        <f t="shared" si="33"/>
        <v>0</v>
      </c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</row>
    <row r="79" hidden="1" spans="1:66">
      <c r="A79" s="102" t="s">
        <v>279</v>
      </c>
      <c r="B79" s="101" t="s">
        <v>280</v>
      </c>
      <c r="C79" s="113">
        <f t="shared" si="27"/>
        <v>0</v>
      </c>
      <c r="D79" s="113">
        <f t="shared" si="32"/>
        <v>0</v>
      </c>
      <c r="E79" s="113"/>
      <c r="F79" s="113"/>
      <c r="G79" s="113"/>
      <c r="H79" s="113"/>
      <c r="I79" s="113"/>
      <c r="J79" s="113"/>
      <c r="K79" s="113"/>
      <c r="L79" s="113">
        <f t="shared" si="21"/>
        <v>0</v>
      </c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>
        <f t="shared" si="33"/>
        <v>0</v>
      </c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</row>
    <row r="80" hidden="1" spans="1:66">
      <c r="A80" s="102" t="s">
        <v>281</v>
      </c>
      <c r="B80" s="101" t="s">
        <v>282</v>
      </c>
      <c r="C80" s="113">
        <f t="shared" si="27"/>
        <v>0</v>
      </c>
      <c r="D80" s="113">
        <f t="shared" si="32"/>
        <v>0</v>
      </c>
      <c r="E80" s="113"/>
      <c r="F80" s="113"/>
      <c r="G80" s="113"/>
      <c r="H80" s="113"/>
      <c r="I80" s="113"/>
      <c r="J80" s="113"/>
      <c r="K80" s="113"/>
      <c r="L80" s="113">
        <f t="shared" si="21"/>
        <v>0</v>
      </c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>
        <f t="shared" si="33"/>
        <v>0</v>
      </c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</row>
    <row r="81" hidden="1" spans="1:66">
      <c r="A81" s="102">
        <v>2011308</v>
      </c>
      <c r="B81" s="101" t="s">
        <v>283</v>
      </c>
      <c r="C81" s="113">
        <f t="shared" si="27"/>
        <v>0</v>
      </c>
      <c r="D81" s="113"/>
      <c r="E81" s="113"/>
      <c r="F81" s="113"/>
      <c r="G81" s="113"/>
      <c r="H81" s="113"/>
      <c r="I81" s="113"/>
      <c r="J81" s="113"/>
      <c r="K81" s="113"/>
      <c r="L81" s="113">
        <f t="shared" si="21"/>
        <v>0</v>
      </c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>
        <f t="shared" si="33"/>
        <v>0</v>
      </c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</row>
    <row r="82" hidden="1" spans="1:66">
      <c r="A82" s="102" t="s">
        <v>284</v>
      </c>
      <c r="B82" s="101" t="s">
        <v>192</v>
      </c>
      <c r="C82" s="113">
        <f t="shared" si="27"/>
        <v>0</v>
      </c>
      <c r="D82" s="113">
        <f t="shared" si="32"/>
        <v>0</v>
      </c>
      <c r="E82" s="113"/>
      <c r="F82" s="113"/>
      <c r="G82" s="113"/>
      <c r="H82" s="113"/>
      <c r="I82" s="113"/>
      <c r="J82" s="113"/>
      <c r="K82" s="113"/>
      <c r="L82" s="113">
        <f t="shared" si="21"/>
        <v>0</v>
      </c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>
        <f t="shared" si="33"/>
        <v>0</v>
      </c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</row>
    <row r="83" hidden="1" spans="1:66">
      <c r="A83" s="102" t="s">
        <v>285</v>
      </c>
      <c r="B83" s="101" t="s">
        <v>286</v>
      </c>
      <c r="C83" s="113">
        <f t="shared" si="27"/>
        <v>0</v>
      </c>
      <c r="D83" s="113">
        <f t="shared" si="32"/>
        <v>0</v>
      </c>
      <c r="E83" s="113"/>
      <c r="F83" s="113"/>
      <c r="G83" s="113"/>
      <c r="H83" s="113"/>
      <c r="I83" s="113"/>
      <c r="J83" s="113"/>
      <c r="K83" s="113"/>
      <c r="L83" s="113">
        <f t="shared" si="21"/>
        <v>0</v>
      </c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>
        <f t="shared" si="33"/>
        <v>0</v>
      </c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</row>
    <row r="84" hidden="1" spans="1:66">
      <c r="A84" s="102" t="s">
        <v>287</v>
      </c>
      <c r="B84" s="101" t="s">
        <v>288</v>
      </c>
      <c r="C84" s="113">
        <f t="shared" si="27"/>
        <v>0</v>
      </c>
      <c r="D84" s="113">
        <f>SUM(D85:D92)</f>
        <v>0</v>
      </c>
      <c r="E84" s="113">
        <f t="shared" ref="E84:BN84" si="34">SUM(E85:E92)</f>
        <v>0</v>
      </c>
      <c r="F84" s="113">
        <f t="shared" si="34"/>
        <v>0</v>
      </c>
      <c r="G84" s="113">
        <f t="shared" si="34"/>
        <v>0</v>
      </c>
      <c r="H84" s="113">
        <f t="shared" si="34"/>
        <v>0</v>
      </c>
      <c r="I84" s="113">
        <f t="shared" si="34"/>
        <v>0</v>
      </c>
      <c r="J84" s="113">
        <f t="shared" si="34"/>
        <v>0</v>
      </c>
      <c r="K84" s="113">
        <f t="shared" si="34"/>
        <v>0</v>
      </c>
      <c r="L84" s="113">
        <f t="shared" si="21"/>
        <v>0</v>
      </c>
      <c r="M84" s="113">
        <f t="shared" si="34"/>
        <v>0</v>
      </c>
      <c r="N84" s="113">
        <f t="shared" si="34"/>
        <v>0</v>
      </c>
      <c r="O84" s="113">
        <f t="shared" si="34"/>
        <v>0</v>
      </c>
      <c r="P84" s="113">
        <f t="shared" si="34"/>
        <v>0</v>
      </c>
      <c r="Q84" s="113">
        <f t="shared" si="34"/>
        <v>0</v>
      </c>
      <c r="R84" s="113">
        <f t="shared" si="34"/>
        <v>0</v>
      </c>
      <c r="S84" s="113">
        <f t="shared" si="34"/>
        <v>0</v>
      </c>
      <c r="T84" s="113">
        <f t="shared" si="34"/>
        <v>0</v>
      </c>
      <c r="U84" s="113">
        <f t="shared" si="34"/>
        <v>0</v>
      </c>
      <c r="V84" s="113">
        <f t="shared" si="34"/>
        <v>0</v>
      </c>
      <c r="W84" s="113">
        <f t="shared" si="34"/>
        <v>0</v>
      </c>
      <c r="X84" s="113">
        <f t="shared" si="34"/>
        <v>0</v>
      </c>
      <c r="Y84" s="113">
        <f t="shared" si="34"/>
        <v>0</v>
      </c>
      <c r="Z84" s="113">
        <f t="shared" si="34"/>
        <v>0</v>
      </c>
      <c r="AA84" s="113"/>
      <c r="AB84" s="113"/>
      <c r="AC84" s="113">
        <f t="shared" si="34"/>
        <v>0</v>
      </c>
      <c r="AD84" s="113">
        <f t="shared" si="34"/>
        <v>0</v>
      </c>
      <c r="AE84" s="113">
        <f t="shared" si="34"/>
        <v>0</v>
      </c>
      <c r="AF84" s="113">
        <f t="shared" si="34"/>
        <v>0</v>
      </c>
      <c r="AG84" s="113">
        <f t="shared" si="34"/>
        <v>0</v>
      </c>
      <c r="AH84" s="113">
        <f t="shared" si="34"/>
        <v>0</v>
      </c>
      <c r="AI84" s="113">
        <f t="shared" si="34"/>
        <v>0</v>
      </c>
      <c r="AJ84" s="113">
        <f t="shared" si="34"/>
        <v>0</v>
      </c>
      <c r="AK84" s="113">
        <f t="shared" si="34"/>
        <v>0</v>
      </c>
      <c r="AL84" s="113">
        <f t="shared" si="34"/>
        <v>0</v>
      </c>
      <c r="AM84" s="113">
        <f t="shared" si="34"/>
        <v>0</v>
      </c>
      <c r="AN84" s="113">
        <f t="shared" si="34"/>
        <v>0</v>
      </c>
      <c r="AO84" s="113">
        <f t="shared" si="34"/>
        <v>0</v>
      </c>
      <c r="AP84" s="113">
        <f t="shared" si="34"/>
        <v>0</v>
      </c>
      <c r="AQ84" s="113">
        <f t="shared" si="34"/>
        <v>0</v>
      </c>
      <c r="AR84" s="113">
        <f t="shared" si="34"/>
        <v>0</v>
      </c>
      <c r="AS84" s="113">
        <f t="shared" si="34"/>
        <v>0</v>
      </c>
      <c r="AT84" s="113">
        <f t="shared" si="34"/>
        <v>0</v>
      </c>
      <c r="AU84" s="113">
        <f t="shared" si="34"/>
        <v>0</v>
      </c>
      <c r="AV84" s="113">
        <f t="shared" si="34"/>
        <v>0</v>
      </c>
      <c r="AW84" s="113">
        <f t="shared" si="34"/>
        <v>0</v>
      </c>
      <c r="AX84" s="113"/>
      <c r="AY84" s="113"/>
      <c r="AZ84" s="113"/>
      <c r="BA84" s="113"/>
      <c r="BB84" s="113">
        <f t="shared" si="34"/>
        <v>0</v>
      </c>
      <c r="BC84" s="113">
        <f t="shared" si="34"/>
        <v>0</v>
      </c>
      <c r="BD84" s="113">
        <f t="shared" si="34"/>
        <v>0</v>
      </c>
      <c r="BE84" s="113">
        <f t="shared" si="34"/>
        <v>0</v>
      </c>
      <c r="BF84" s="113">
        <f t="shared" si="34"/>
        <v>0</v>
      </c>
      <c r="BG84" s="113">
        <f t="shared" si="34"/>
        <v>0</v>
      </c>
      <c r="BH84" s="113">
        <f t="shared" si="34"/>
        <v>0</v>
      </c>
      <c r="BI84" s="113">
        <f t="shared" si="34"/>
        <v>0</v>
      </c>
      <c r="BJ84" s="113">
        <f t="shared" si="34"/>
        <v>0</v>
      </c>
      <c r="BK84" s="113">
        <f t="shared" si="34"/>
        <v>0</v>
      </c>
      <c r="BL84" s="113">
        <f t="shared" si="34"/>
        <v>0</v>
      </c>
      <c r="BM84" s="113">
        <f t="shared" si="34"/>
        <v>0</v>
      </c>
      <c r="BN84" s="113">
        <f t="shared" si="34"/>
        <v>0</v>
      </c>
    </row>
    <row r="85" hidden="1" spans="1:66">
      <c r="A85" s="102" t="s">
        <v>289</v>
      </c>
      <c r="B85" s="101" t="s">
        <v>167</v>
      </c>
      <c r="C85" s="113">
        <f t="shared" si="27"/>
        <v>0</v>
      </c>
      <c r="D85" s="113">
        <f t="shared" si="32"/>
        <v>0</v>
      </c>
      <c r="E85" s="113"/>
      <c r="F85" s="113"/>
      <c r="G85" s="113"/>
      <c r="H85" s="113"/>
      <c r="I85" s="113"/>
      <c r="J85" s="113"/>
      <c r="K85" s="113"/>
      <c r="L85" s="113">
        <f t="shared" si="21"/>
        <v>0</v>
      </c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>
        <f t="shared" ref="AJ85:AJ92" si="35">SUM(AK85:AT85)</f>
        <v>0</v>
      </c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</row>
    <row r="86" hidden="1" spans="1:66">
      <c r="A86" s="102" t="s">
        <v>290</v>
      </c>
      <c r="B86" s="101" t="s">
        <v>169</v>
      </c>
      <c r="C86" s="113">
        <f t="shared" si="27"/>
        <v>0</v>
      </c>
      <c r="D86" s="113">
        <f t="shared" si="32"/>
        <v>0</v>
      </c>
      <c r="E86" s="113"/>
      <c r="F86" s="113"/>
      <c r="G86" s="113"/>
      <c r="H86" s="113"/>
      <c r="I86" s="113"/>
      <c r="J86" s="113"/>
      <c r="K86" s="113"/>
      <c r="L86" s="113">
        <f t="shared" si="21"/>
        <v>0</v>
      </c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>
        <f t="shared" si="35"/>
        <v>0</v>
      </c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</row>
    <row r="87" hidden="1" spans="1:66">
      <c r="A87" s="102" t="s">
        <v>291</v>
      </c>
      <c r="B87" s="101" t="s">
        <v>292</v>
      </c>
      <c r="C87" s="113">
        <f t="shared" si="27"/>
        <v>0</v>
      </c>
      <c r="D87" s="113">
        <f t="shared" si="32"/>
        <v>0</v>
      </c>
      <c r="E87" s="113"/>
      <c r="F87" s="113"/>
      <c r="G87" s="113"/>
      <c r="H87" s="113"/>
      <c r="I87" s="113"/>
      <c r="J87" s="113"/>
      <c r="K87" s="113"/>
      <c r="L87" s="113">
        <f t="shared" si="21"/>
        <v>0</v>
      </c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>
        <f t="shared" si="35"/>
        <v>0</v>
      </c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</row>
    <row r="88" hidden="1" spans="1:66">
      <c r="A88" s="102" t="s">
        <v>293</v>
      </c>
      <c r="B88" s="101" t="s">
        <v>294</v>
      </c>
      <c r="C88" s="113">
        <f t="shared" si="27"/>
        <v>0</v>
      </c>
      <c r="D88" s="113">
        <f t="shared" si="32"/>
        <v>0</v>
      </c>
      <c r="E88" s="113"/>
      <c r="F88" s="113"/>
      <c r="G88" s="113"/>
      <c r="H88" s="113"/>
      <c r="I88" s="113"/>
      <c r="J88" s="113"/>
      <c r="K88" s="113"/>
      <c r="L88" s="113">
        <f t="shared" si="21"/>
        <v>0</v>
      </c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>
        <f t="shared" si="35"/>
        <v>0</v>
      </c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</row>
    <row r="89" hidden="1" spans="1:66">
      <c r="A89" s="102" t="s">
        <v>295</v>
      </c>
      <c r="B89" s="101" t="s">
        <v>296</v>
      </c>
      <c r="C89" s="113">
        <f t="shared" si="27"/>
        <v>0</v>
      </c>
      <c r="D89" s="113">
        <f t="shared" si="32"/>
        <v>0</v>
      </c>
      <c r="E89" s="113"/>
      <c r="F89" s="113"/>
      <c r="G89" s="113"/>
      <c r="H89" s="113"/>
      <c r="I89" s="113"/>
      <c r="J89" s="113"/>
      <c r="K89" s="113"/>
      <c r="L89" s="113">
        <f t="shared" si="21"/>
        <v>0</v>
      </c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>
        <f t="shared" si="35"/>
        <v>0</v>
      </c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</row>
    <row r="90" hidden="1" spans="1:66">
      <c r="A90" s="102" t="s">
        <v>297</v>
      </c>
      <c r="B90" s="101" t="s">
        <v>237</v>
      </c>
      <c r="C90" s="113">
        <f t="shared" si="27"/>
        <v>0</v>
      </c>
      <c r="D90" s="113">
        <f t="shared" si="32"/>
        <v>0</v>
      </c>
      <c r="E90" s="113"/>
      <c r="F90" s="113"/>
      <c r="G90" s="113"/>
      <c r="H90" s="113"/>
      <c r="I90" s="113"/>
      <c r="J90" s="113"/>
      <c r="K90" s="113"/>
      <c r="L90" s="113">
        <f t="shared" si="21"/>
        <v>0</v>
      </c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>
        <f t="shared" si="35"/>
        <v>0</v>
      </c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</row>
    <row r="91" hidden="1" spans="1:66">
      <c r="A91" s="102" t="s">
        <v>298</v>
      </c>
      <c r="B91" s="101" t="s">
        <v>192</v>
      </c>
      <c r="C91" s="113">
        <f t="shared" si="27"/>
        <v>0</v>
      </c>
      <c r="D91" s="113">
        <f t="shared" si="32"/>
        <v>0</v>
      </c>
      <c r="E91" s="113"/>
      <c r="F91" s="113"/>
      <c r="G91" s="113"/>
      <c r="H91" s="113"/>
      <c r="I91" s="113"/>
      <c r="J91" s="113"/>
      <c r="K91" s="113"/>
      <c r="L91" s="113">
        <f t="shared" si="21"/>
        <v>0</v>
      </c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>
        <f t="shared" si="35"/>
        <v>0</v>
      </c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</row>
    <row r="92" hidden="1" spans="1:66">
      <c r="A92" s="102" t="s">
        <v>299</v>
      </c>
      <c r="B92" s="101" t="s">
        <v>300</v>
      </c>
      <c r="C92" s="113">
        <f t="shared" si="27"/>
        <v>0</v>
      </c>
      <c r="D92" s="113">
        <f t="shared" si="32"/>
        <v>0</v>
      </c>
      <c r="E92" s="113"/>
      <c r="F92" s="113"/>
      <c r="G92" s="113"/>
      <c r="H92" s="113"/>
      <c r="I92" s="113"/>
      <c r="J92" s="113"/>
      <c r="K92" s="113"/>
      <c r="L92" s="113">
        <f t="shared" si="21"/>
        <v>0</v>
      </c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>
        <f t="shared" si="35"/>
        <v>0</v>
      </c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</row>
    <row r="93" hidden="1" spans="1:66">
      <c r="A93" s="102" t="s">
        <v>301</v>
      </c>
      <c r="B93" s="101" t="s">
        <v>302</v>
      </c>
      <c r="C93" s="113">
        <f t="shared" si="27"/>
        <v>0</v>
      </c>
      <c r="D93" s="113">
        <f>SUM(D94:D99)</f>
        <v>0</v>
      </c>
      <c r="E93" s="113">
        <f t="shared" ref="E93:BN93" si="36">SUM(E94:E99)</f>
        <v>0</v>
      </c>
      <c r="F93" s="113">
        <f t="shared" si="36"/>
        <v>0</v>
      </c>
      <c r="G93" s="113">
        <f t="shared" si="36"/>
        <v>0</v>
      </c>
      <c r="H93" s="113">
        <f t="shared" si="36"/>
        <v>0</v>
      </c>
      <c r="I93" s="113">
        <f t="shared" si="36"/>
        <v>0</v>
      </c>
      <c r="J93" s="113">
        <f t="shared" si="36"/>
        <v>0</v>
      </c>
      <c r="K93" s="113">
        <f t="shared" si="36"/>
        <v>0</v>
      </c>
      <c r="L93" s="113">
        <f t="shared" si="21"/>
        <v>0</v>
      </c>
      <c r="M93" s="113">
        <f t="shared" si="36"/>
        <v>0</v>
      </c>
      <c r="N93" s="113">
        <f t="shared" si="36"/>
        <v>0</v>
      </c>
      <c r="O93" s="113">
        <f t="shared" si="36"/>
        <v>0</v>
      </c>
      <c r="P93" s="113">
        <f t="shared" si="36"/>
        <v>0</v>
      </c>
      <c r="Q93" s="113">
        <f t="shared" si="36"/>
        <v>0</v>
      </c>
      <c r="R93" s="113">
        <f t="shared" si="36"/>
        <v>0</v>
      </c>
      <c r="S93" s="113">
        <f t="shared" si="36"/>
        <v>0</v>
      </c>
      <c r="T93" s="113">
        <f t="shared" si="36"/>
        <v>0</v>
      </c>
      <c r="U93" s="113">
        <f t="shared" si="36"/>
        <v>0</v>
      </c>
      <c r="V93" s="113">
        <f t="shared" si="36"/>
        <v>0</v>
      </c>
      <c r="W93" s="113">
        <f t="shared" si="36"/>
        <v>0</v>
      </c>
      <c r="X93" s="113">
        <f t="shared" si="36"/>
        <v>0</v>
      </c>
      <c r="Y93" s="113">
        <f t="shared" si="36"/>
        <v>0</v>
      </c>
      <c r="Z93" s="113">
        <f t="shared" si="36"/>
        <v>0</v>
      </c>
      <c r="AA93" s="113"/>
      <c r="AB93" s="113"/>
      <c r="AC93" s="113">
        <f t="shared" si="36"/>
        <v>0</v>
      </c>
      <c r="AD93" s="113">
        <f t="shared" si="36"/>
        <v>0</v>
      </c>
      <c r="AE93" s="113">
        <f t="shared" si="36"/>
        <v>0</v>
      </c>
      <c r="AF93" s="113">
        <f t="shared" si="36"/>
        <v>0</v>
      </c>
      <c r="AG93" s="113">
        <f t="shared" si="36"/>
        <v>0</v>
      </c>
      <c r="AH93" s="113">
        <f t="shared" si="36"/>
        <v>0</v>
      </c>
      <c r="AI93" s="113">
        <f t="shared" si="36"/>
        <v>0</v>
      </c>
      <c r="AJ93" s="113">
        <f t="shared" si="36"/>
        <v>0</v>
      </c>
      <c r="AK93" s="113">
        <f t="shared" si="36"/>
        <v>0</v>
      </c>
      <c r="AL93" s="113">
        <f t="shared" si="36"/>
        <v>0</v>
      </c>
      <c r="AM93" s="113">
        <f t="shared" si="36"/>
        <v>0</v>
      </c>
      <c r="AN93" s="113">
        <f t="shared" si="36"/>
        <v>0</v>
      </c>
      <c r="AO93" s="113">
        <f t="shared" si="36"/>
        <v>0</v>
      </c>
      <c r="AP93" s="113">
        <f t="shared" si="36"/>
        <v>0</v>
      </c>
      <c r="AQ93" s="113">
        <f t="shared" si="36"/>
        <v>0</v>
      </c>
      <c r="AR93" s="113">
        <f t="shared" si="36"/>
        <v>0</v>
      </c>
      <c r="AS93" s="113">
        <f t="shared" si="36"/>
        <v>0</v>
      </c>
      <c r="AT93" s="113">
        <f t="shared" si="36"/>
        <v>0</v>
      </c>
      <c r="AU93" s="113">
        <f t="shared" si="36"/>
        <v>0</v>
      </c>
      <c r="AV93" s="113">
        <f t="shared" si="36"/>
        <v>0</v>
      </c>
      <c r="AW93" s="113">
        <f t="shared" si="36"/>
        <v>0</v>
      </c>
      <c r="AX93" s="113"/>
      <c r="AY93" s="113"/>
      <c r="AZ93" s="113"/>
      <c r="BA93" s="113"/>
      <c r="BB93" s="113">
        <f t="shared" si="36"/>
        <v>0</v>
      </c>
      <c r="BC93" s="113">
        <f t="shared" si="36"/>
        <v>0</v>
      </c>
      <c r="BD93" s="113">
        <f t="shared" si="36"/>
        <v>0</v>
      </c>
      <c r="BE93" s="113">
        <f t="shared" si="36"/>
        <v>0</v>
      </c>
      <c r="BF93" s="113">
        <f t="shared" si="36"/>
        <v>0</v>
      </c>
      <c r="BG93" s="113">
        <f t="shared" si="36"/>
        <v>0</v>
      </c>
      <c r="BH93" s="113">
        <f t="shared" si="36"/>
        <v>0</v>
      </c>
      <c r="BI93" s="113">
        <f t="shared" si="36"/>
        <v>0</v>
      </c>
      <c r="BJ93" s="113">
        <f t="shared" si="36"/>
        <v>0</v>
      </c>
      <c r="BK93" s="113">
        <f t="shared" si="36"/>
        <v>0</v>
      </c>
      <c r="BL93" s="113">
        <f t="shared" si="36"/>
        <v>0</v>
      </c>
      <c r="BM93" s="113">
        <f t="shared" si="36"/>
        <v>0</v>
      </c>
      <c r="BN93" s="113">
        <f t="shared" si="36"/>
        <v>0</v>
      </c>
    </row>
    <row r="94" hidden="1" spans="1:66">
      <c r="A94" s="102" t="s">
        <v>303</v>
      </c>
      <c r="B94" s="101" t="s">
        <v>167</v>
      </c>
      <c r="C94" s="113">
        <f t="shared" si="27"/>
        <v>0</v>
      </c>
      <c r="D94" s="113">
        <f t="shared" si="32"/>
        <v>0</v>
      </c>
      <c r="E94" s="113"/>
      <c r="F94" s="113"/>
      <c r="G94" s="113"/>
      <c r="H94" s="113"/>
      <c r="I94" s="113"/>
      <c r="J94" s="113"/>
      <c r="K94" s="113"/>
      <c r="L94" s="113">
        <f t="shared" si="21"/>
        <v>0</v>
      </c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>
        <f>SUM(AK94:AT94)</f>
        <v>0</v>
      </c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</row>
    <row r="95" hidden="1" spans="1:66">
      <c r="A95" s="102" t="s">
        <v>304</v>
      </c>
      <c r="B95" s="101" t="s">
        <v>169</v>
      </c>
      <c r="C95" s="113">
        <f t="shared" si="27"/>
        <v>0</v>
      </c>
      <c r="D95" s="113">
        <f t="shared" si="32"/>
        <v>0</v>
      </c>
      <c r="E95" s="113"/>
      <c r="F95" s="113"/>
      <c r="G95" s="113"/>
      <c r="H95" s="113"/>
      <c r="I95" s="113"/>
      <c r="J95" s="113"/>
      <c r="K95" s="113"/>
      <c r="L95" s="113">
        <f t="shared" si="21"/>
        <v>0</v>
      </c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</row>
    <row r="96" hidden="1" spans="1:66">
      <c r="A96" s="102" t="s">
        <v>305</v>
      </c>
      <c r="B96" s="101" t="s">
        <v>306</v>
      </c>
      <c r="C96" s="113">
        <f t="shared" si="27"/>
        <v>0</v>
      </c>
      <c r="D96" s="113">
        <f t="shared" si="32"/>
        <v>0</v>
      </c>
      <c r="E96" s="113"/>
      <c r="F96" s="113"/>
      <c r="G96" s="113"/>
      <c r="H96" s="113"/>
      <c r="I96" s="113"/>
      <c r="J96" s="113"/>
      <c r="K96" s="113"/>
      <c r="L96" s="113">
        <f t="shared" si="21"/>
        <v>0</v>
      </c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>
        <f t="shared" ref="AJ96:AJ102" si="37">SUM(AK96:AT96)</f>
        <v>0</v>
      </c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</row>
    <row r="97" hidden="1" spans="1:66">
      <c r="A97" s="102" t="s">
        <v>307</v>
      </c>
      <c r="B97" s="101" t="s">
        <v>308</v>
      </c>
      <c r="C97" s="113">
        <f t="shared" si="27"/>
        <v>0</v>
      </c>
      <c r="D97" s="113">
        <f t="shared" si="32"/>
        <v>0</v>
      </c>
      <c r="E97" s="113"/>
      <c r="F97" s="113"/>
      <c r="G97" s="113"/>
      <c r="H97" s="113"/>
      <c r="I97" s="113"/>
      <c r="J97" s="113"/>
      <c r="K97" s="113"/>
      <c r="L97" s="113">
        <f t="shared" si="21"/>
        <v>0</v>
      </c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>
        <f t="shared" si="37"/>
        <v>0</v>
      </c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</row>
    <row r="98" hidden="1" spans="1:66">
      <c r="A98" s="102" t="s">
        <v>309</v>
      </c>
      <c r="B98" s="101" t="s">
        <v>310</v>
      </c>
      <c r="C98" s="113">
        <f t="shared" si="27"/>
        <v>0</v>
      </c>
      <c r="D98" s="113">
        <f t="shared" si="32"/>
        <v>0</v>
      </c>
      <c r="E98" s="113"/>
      <c r="F98" s="113"/>
      <c r="G98" s="113"/>
      <c r="H98" s="113"/>
      <c r="I98" s="113"/>
      <c r="J98" s="113"/>
      <c r="K98" s="113"/>
      <c r="L98" s="113">
        <f t="shared" si="21"/>
        <v>0</v>
      </c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>
        <f t="shared" si="37"/>
        <v>0</v>
      </c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</row>
    <row r="99" hidden="1" spans="1:66">
      <c r="A99" s="102" t="s">
        <v>311</v>
      </c>
      <c r="B99" s="101" t="s">
        <v>192</v>
      </c>
      <c r="C99" s="113">
        <f t="shared" si="27"/>
        <v>0</v>
      </c>
      <c r="D99" s="113">
        <f t="shared" si="32"/>
        <v>0</v>
      </c>
      <c r="E99" s="113"/>
      <c r="F99" s="113"/>
      <c r="G99" s="113"/>
      <c r="H99" s="113"/>
      <c r="I99" s="113"/>
      <c r="J99" s="113"/>
      <c r="K99" s="113"/>
      <c r="L99" s="113">
        <f t="shared" si="21"/>
        <v>0</v>
      </c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>
        <f t="shared" si="37"/>
        <v>0</v>
      </c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</row>
    <row r="100" hidden="1" spans="1:66">
      <c r="A100" s="102" t="s">
        <v>312</v>
      </c>
      <c r="B100" s="101" t="s">
        <v>313</v>
      </c>
      <c r="C100" s="113">
        <f t="shared" si="27"/>
        <v>0</v>
      </c>
      <c r="D100" s="113">
        <f t="shared" si="32"/>
        <v>0</v>
      </c>
      <c r="E100" s="113"/>
      <c r="F100" s="113"/>
      <c r="G100" s="113"/>
      <c r="H100" s="113"/>
      <c r="I100" s="113"/>
      <c r="J100" s="113"/>
      <c r="K100" s="113"/>
      <c r="L100" s="113">
        <f t="shared" si="21"/>
        <v>0</v>
      </c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>
        <f t="shared" si="37"/>
        <v>0</v>
      </c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</row>
    <row r="101" hidden="1" spans="1:66">
      <c r="A101" s="102" t="s">
        <v>314</v>
      </c>
      <c r="B101" s="101" t="s">
        <v>167</v>
      </c>
      <c r="C101" s="113">
        <f t="shared" si="27"/>
        <v>0</v>
      </c>
      <c r="D101" s="113">
        <f t="shared" si="32"/>
        <v>0</v>
      </c>
      <c r="E101" s="113"/>
      <c r="F101" s="113"/>
      <c r="G101" s="113"/>
      <c r="H101" s="113"/>
      <c r="I101" s="113"/>
      <c r="J101" s="113"/>
      <c r="K101" s="113"/>
      <c r="L101" s="113">
        <f t="shared" si="21"/>
        <v>0</v>
      </c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>
        <f t="shared" si="37"/>
        <v>0</v>
      </c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</row>
    <row r="102" hidden="1" spans="1:66">
      <c r="A102" s="102" t="s">
        <v>315</v>
      </c>
      <c r="B102" s="101" t="s">
        <v>316</v>
      </c>
      <c r="C102" s="113">
        <f t="shared" si="27"/>
        <v>0</v>
      </c>
      <c r="D102" s="113">
        <f t="shared" si="32"/>
        <v>0</v>
      </c>
      <c r="E102" s="113"/>
      <c r="F102" s="113"/>
      <c r="G102" s="113"/>
      <c r="H102" s="113"/>
      <c r="I102" s="113"/>
      <c r="J102" s="113"/>
      <c r="K102" s="113"/>
      <c r="L102" s="113">
        <f t="shared" si="21"/>
        <v>0</v>
      </c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>
        <f t="shared" si="37"/>
        <v>0</v>
      </c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</row>
    <row r="103" hidden="1" spans="1:66">
      <c r="A103" s="102">
        <v>20124</v>
      </c>
      <c r="B103" s="101" t="s">
        <v>317</v>
      </c>
      <c r="C103" s="113">
        <f t="shared" si="27"/>
        <v>0</v>
      </c>
      <c r="D103" s="113">
        <f>SUM(D104)</f>
        <v>0</v>
      </c>
      <c r="E103" s="113"/>
      <c r="F103" s="113"/>
      <c r="G103" s="113"/>
      <c r="H103" s="113"/>
      <c r="I103" s="113"/>
      <c r="J103" s="113"/>
      <c r="K103" s="113"/>
      <c r="L103" s="113">
        <f t="shared" ref="L103:AW103" si="38">SUM(L104)</f>
        <v>0</v>
      </c>
      <c r="M103" s="113">
        <f t="shared" si="38"/>
        <v>0</v>
      </c>
      <c r="N103" s="113">
        <f t="shared" si="38"/>
        <v>0</v>
      </c>
      <c r="O103" s="113">
        <f t="shared" si="38"/>
        <v>0</v>
      </c>
      <c r="P103" s="113">
        <f t="shared" si="38"/>
        <v>0</v>
      </c>
      <c r="Q103" s="113">
        <f t="shared" si="38"/>
        <v>0</v>
      </c>
      <c r="R103" s="113">
        <f t="shared" si="38"/>
        <v>0</v>
      </c>
      <c r="S103" s="113">
        <f t="shared" si="38"/>
        <v>0</v>
      </c>
      <c r="T103" s="113">
        <f t="shared" si="38"/>
        <v>0</v>
      </c>
      <c r="U103" s="113">
        <f t="shared" si="38"/>
        <v>0</v>
      </c>
      <c r="V103" s="113">
        <f t="shared" si="38"/>
        <v>0</v>
      </c>
      <c r="W103" s="113">
        <f t="shared" si="38"/>
        <v>0</v>
      </c>
      <c r="X103" s="113">
        <f t="shared" si="38"/>
        <v>0</v>
      </c>
      <c r="Y103" s="113">
        <f t="shared" si="38"/>
        <v>0</v>
      </c>
      <c r="Z103" s="113">
        <f t="shared" si="38"/>
        <v>0</v>
      </c>
      <c r="AA103" s="113"/>
      <c r="AB103" s="113"/>
      <c r="AC103" s="113">
        <f t="shared" si="38"/>
        <v>0</v>
      </c>
      <c r="AD103" s="113">
        <f t="shared" si="38"/>
        <v>0</v>
      </c>
      <c r="AE103" s="113">
        <f t="shared" si="38"/>
        <v>0</v>
      </c>
      <c r="AF103" s="113">
        <f t="shared" si="38"/>
        <v>0</v>
      </c>
      <c r="AG103" s="113">
        <f t="shared" si="38"/>
        <v>0</v>
      </c>
      <c r="AH103" s="113">
        <f t="shared" si="38"/>
        <v>0</v>
      </c>
      <c r="AI103" s="113">
        <f t="shared" si="38"/>
        <v>0</v>
      </c>
      <c r="AJ103" s="113">
        <f t="shared" si="38"/>
        <v>0</v>
      </c>
      <c r="AK103" s="113">
        <f t="shared" si="38"/>
        <v>0</v>
      </c>
      <c r="AL103" s="113">
        <f t="shared" si="38"/>
        <v>0</v>
      </c>
      <c r="AM103" s="113">
        <f t="shared" si="38"/>
        <v>0</v>
      </c>
      <c r="AN103" s="113">
        <f t="shared" si="38"/>
        <v>0</v>
      </c>
      <c r="AO103" s="113">
        <f t="shared" si="38"/>
        <v>0</v>
      </c>
      <c r="AP103" s="113">
        <f t="shared" si="38"/>
        <v>0</v>
      </c>
      <c r="AQ103" s="113">
        <f t="shared" si="38"/>
        <v>0</v>
      </c>
      <c r="AR103" s="113">
        <f t="shared" si="38"/>
        <v>0</v>
      </c>
      <c r="AS103" s="113">
        <f t="shared" si="38"/>
        <v>0</v>
      </c>
      <c r="AT103" s="113">
        <f t="shared" si="38"/>
        <v>0</v>
      </c>
      <c r="AU103" s="113">
        <f t="shared" si="38"/>
        <v>0</v>
      </c>
      <c r="AV103" s="113">
        <f t="shared" si="38"/>
        <v>0</v>
      </c>
      <c r="AW103" s="113">
        <f t="shared" si="38"/>
        <v>0</v>
      </c>
      <c r="AX103" s="113"/>
      <c r="AY103" s="113"/>
      <c r="AZ103" s="113"/>
      <c r="BA103" s="113"/>
      <c r="BB103" s="113">
        <f t="shared" ref="BB103:BN103" si="39">SUM(BB104)</f>
        <v>0</v>
      </c>
      <c r="BC103" s="113">
        <f t="shared" si="39"/>
        <v>0</v>
      </c>
      <c r="BD103" s="113">
        <f t="shared" si="39"/>
        <v>0</v>
      </c>
      <c r="BE103" s="113">
        <f t="shared" si="39"/>
        <v>0</v>
      </c>
      <c r="BF103" s="113">
        <f t="shared" si="39"/>
        <v>0</v>
      </c>
      <c r="BG103" s="113">
        <f t="shared" si="39"/>
        <v>0</v>
      </c>
      <c r="BH103" s="113">
        <f t="shared" si="39"/>
        <v>0</v>
      </c>
      <c r="BI103" s="113">
        <f t="shared" si="39"/>
        <v>0</v>
      </c>
      <c r="BJ103" s="113">
        <f t="shared" si="39"/>
        <v>0</v>
      </c>
      <c r="BK103" s="113">
        <f t="shared" si="39"/>
        <v>0</v>
      </c>
      <c r="BL103" s="113">
        <f t="shared" si="39"/>
        <v>0</v>
      </c>
      <c r="BM103" s="113">
        <f t="shared" si="39"/>
        <v>0</v>
      </c>
      <c r="BN103" s="113">
        <f t="shared" si="39"/>
        <v>0</v>
      </c>
    </row>
    <row r="104" hidden="1" spans="1:66">
      <c r="A104" s="102">
        <v>2012404</v>
      </c>
      <c r="B104" s="101" t="s">
        <v>318</v>
      </c>
      <c r="C104" s="113">
        <f t="shared" si="27"/>
        <v>0</v>
      </c>
      <c r="D104" s="113">
        <f>SUM(E104:K104)</f>
        <v>0</v>
      </c>
      <c r="E104" s="113"/>
      <c r="F104" s="113"/>
      <c r="G104" s="113"/>
      <c r="H104" s="113"/>
      <c r="I104" s="113"/>
      <c r="J104" s="113"/>
      <c r="K104" s="113"/>
      <c r="L104" s="113">
        <f t="shared" ref="L104:L109" si="40">SUM(M104:AI104)</f>
        <v>0</v>
      </c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>
        <f t="shared" ref="AJ104:AJ109" si="41">SUM(AK104:AT104)</f>
        <v>0</v>
      </c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</row>
    <row r="105" hidden="1" spans="1:66">
      <c r="A105" s="102" t="s">
        <v>319</v>
      </c>
      <c r="B105" s="101" t="s">
        <v>320</v>
      </c>
      <c r="C105" s="113">
        <f t="shared" si="27"/>
        <v>0</v>
      </c>
      <c r="D105" s="113">
        <f>SUM(D106:D109)</f>
        <v>0</v>
      </c>
      <c r="E105" s="113"/>
      <c r="F105" s="113"/>
      <c r="G105" s="113"/>
      <c r="H105" s="113"/>
      <c r="I105" s="113"/>
      <c r="J105" s="113"/>
      <c r="K105" s="113"/>
      <c r="L105" s="113">
        <f t="shared" si="40"/>
        <v>0</v>
      </c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>
        <f t="shared" si="41"/>
        <v>0</v>
      </c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</row>
    <row r="106" hidden="1" spans="1:66">
      <c r="A106" s="102" t="s">
        <v>321</v>
      </c>
      <c r="B106" s="101" t="s">
        <v>167</v>
      </c>
      <c r="C106" s="113">
        <f t="shared" si="27"/>
        <v>0</v>
      </c>
      <c r="D106" s="113">
        <f t="shared" si="32"/>
        <v>0</v>
      </c>
      <c r="E106" s="113"/>
      <c r="F106" s="113"/>
      <c r="G106" s="113"/>
      <c r="H106" s="113"/>
      <c r="I106" s="113"/>
      <c r="J106" s="113"/>
      <c r="K106" s="113"/>
      <c r="L106" s="113">
        <f t="shared" si="40"/>
        <v>0</v>
      </c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>
        <f t="shared" si="41"/>
        <v>0</v>
      </c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</row>
    <row r="107" hidden="1" spans="1:66">
      <c r="A107" s="102" t="s">
        <v>322</v>
      </c>
      <c r="B107" s="101" t="s">
        <v>169</v>
      </c>
      <c r="C107" s="113">
        <f t="shared" si="27"/>
        <v>0</v>
      </c>
      <c r="D107" s="113">
        <f t="shared" si="32"/>
        <v>0</v>
      </c>
      <c r="E107" s="113"/>
      <c r="F107" s="113"/>
      <c r="G107" s="113"/>
      <c r="H107" s="113"/>
      <c r="I107" s="113"/>
      <c r="J107" s="113"/>
      <c r="K107" s="113"/>
      <c r="L107" s="113">
        <f t="shared" si="40"/>
        <v>0</v>
      </c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>
        <f t="shared" si="41"/>
        <v>0</v>
      </c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</row>
    <row r="108" hidden="1" spans="1:66">
      <c r="A108" s="102" t="s">
        <v>323</v>
      </c>
      <c r="B108" s="101" t="s">
        <v>324</v>
      </c>
      <c r="C108" s="113">
        <f t="shared" si="27"/>
        <v>0</v>
      </c>
      <c r="D108" s="113">
        <f t="shared" si="32"/>
        <v>0</v>
      </c>
      <c r="E108" s="113"/>
      <c r="F108" s="113"/>
      <c r="G108" s="113"/>
      <c r="H108" s="113"/>
      <c r="I108" s="113"/>
      <c r="J108" s="113"/>
      <c r="K108" s="113"/>
      <c r="L108" s="113">
        <f t="shared" si="40"/>
        <v>0</v>
      </c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>
        <f t="shared" si="41"/>
        <v>0</v>
      </c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</row>
    <row r="109" hidden="1" spans="1:66">
      <c r="A109" s="102" t="s">
        <v>325</v>
      </c>
      <c r="B109" s="101" t="s">
        <v>326</v>
      </c>
      <c r="C109" s="113">
        <f t="shared" si="27"/>
        <v>0.24</v>
      </c>
      <c r="D109" s="113">
        <f t="shared" si="32"/>
        <v>0</v>
      </c>
      <c r="E109" s="113"/>
      <c r="F109" s="113"/>
      <c r="G109" s="113"/>
      <c r="H109" s="113"/>
      <c r="I109" s="113"/>
      <c r="J109" s="113"/>
      <c r="K109" s="113"/>
      <c r="L109" s="113">
        <f t="shared" si="40"/>
        <v>0</v>
      </c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>
        <f t="shared" si="41"/>
        <v>0.24</v>
      </c>
      <c r="AK109" s="113"/>
      <c r="AL109" s="113"/>
      <c r="AM109" s="113"/>
      <c r="AN109" s="113">
        <v>0.24</v>
      </c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</row>
    <row r="110" hidden="1" spans="1:66">
      <c r="A110" s="102" t="s">
        <v>327</v>
      </c>
      <c r="B110" s="101" t="s">
        <v>328</v>
      </c>
      <c r="C110" s="113">
        <f t="shared" si="27"/>
        <v>0</v>
      </c>
      <c r="D110" s="113">
        <f t="shared" si="32"/>
        <v>0</v>
      </c>
      <c r="E110" s="113"/>
      <c r="F110" s="113"/>
      <c r="G110" s="113"/>
      <c r="H110" s="113"/>
      <c r="I110" s="113"/>
      <c r="J110" s="113"/>
      <c r="K110" s="113"/>
      <c r="L110" s="113">
        <f t="shared" ref="L110:AW110" si="42">SUM(L111:L113)</f>
        <v>0</v>
      </c>
      <c r="M110" s="113">
        <f t="shared" si="42"/>
        <v>0</v>
      </c>
      <c r="N110" s="113">
        <f t="shared" si="42"/>
        <v>0</v>
      </c>
      <c r="O110" s="113">
        <f t="shared" si="42"/>
        <v>0</v>
      </c>
      <c r="P110" s="113">
        <f t="shared" si="42"/>
        <v>0</v>
      </c>
      <c r="Q110" s="113">
        <f t="shared" si="42"/>
        <v>0</v>
      </c>
      <c r="R110" s="113">
        <f t="shared" si="42"/>
        <v>0</v>
      </c>
      <c r="S110" s="113">
        <f t="shared" si="42"/>
        <v>0</v>
      </c>
      <c r="T110" s="113">
        <f t="shared" si="42"/>
        <v>0</v>
      </c>
      <c r="U110" s="113">
        <f t="shared" si="42"/>
        <v>0</v>
      </c>
      <c r="V110" s="113">
        <f t="shared" si="42"/>
        <v>0</v>
      </c>
      <c r="W110" s="113">
        <f t="shared" si="42"/>
        <v>0</v>
      </c>
      <c r="X110" s="113">
        <f t="shared" si="42"/>
        <v>0</v>
      </c>
      <c r="Y110" s="113">
        <f t="shared" si="42"/>
        <v>0</v>
      </c>
      <c r="Z110" s="113">
        <f t="shared" si="42"/>
        <v>0</v>
      </c>
      <c r="AA110" s="113"/>
      <c r="AB110" s="113"/>
      <c r="AC110" s="113">
        <f t="shared" si="42"/>
        <v>0</v>
      </c>
      <c r="AD110" s="113">
        <f t="shared" si="42"/>
        <v>0</v>
      </c>
      <c r="AE110" s="113">
        <f t="shared" si="42"/>
        <v>0</v>
      </c>
      <c r="AF110" s="113">
        <f t="shared" si="42"/>
        <v>0</v>
      </c>
      <c r="AG110" s="113">
        <f t="shared" si="42"/>
        <v>0</v>
      </c>
      <c r="AH110" s="113">
        <f t="shared" si="42"/>
        <v>0</v>
      </c>
      <c r="AI110" s="113">
        <f t="shared" si="42"/>
        <v>0</v>
      </c>
      <c r="AJ110" s="113">
        <f t="shared" si="42"/>
        <v>0</v>
      </c>
      <c r="AK110" s="113">
        <f t="shared" si="42"/>
        <v>0</v>
      </c>
      <c r="AL110" s="113">
        <f t="shared" si="42"/>
        <v>0</v>
      </c>
      <c r="AM110" s="113">
        <f t="shared" si="42"/>
        <v>0</v>
      </c>
      <c r="AN110" s="113">
        <f t="shared" si="42"/>
        <v>0</v>
      </c>
      <c r="AO110" s="113">
        <f t="shared" si="42"/>
        <v>0</v>
      </c>
      <c r="AP110" s="113">
        <f t="shared" si="42"/>
        <v>0</v>
      </c>
      <c r="AQ110" s="113">
        <f t="shared" si="42"/>
        <v>0</v>
      </c>
      <c r="AR110" s="113">
        <f t="shared" si="42"/>
        <v>0</v>
      </c>
      <c r="AS110" s="113">
        <f t="shared" si="42"/>
        <v>0</v>
      </c>
      <c r="AT110" s="113">
        <f t="shared" si="42"/>
        <v>0</v>
      </c>
      <c r="AU110" s="113">
        <f t="shared" si="42"/>
        <v>0</v>
      </c>
      <c r="AV110" s="113">
        <f t="shared" si="42"/>
        <v>0</v>
      </c>
      <c r="AW110" s="113">
        <f t="shared" si="42"/>
        <v>0</v>
      </c>
      <c r="AX110" s="113"/>
      <c r="AY110" s="113"/>
      <c r="AZ110" s="113"/>
      <c r="BA110" s="113"/>
      <c r="BB110" s="113">
        <f t="shared" ref="BB110:BN110" si="43">SUM(BB111:BB113)</f>
        <v>0</v>
      </c>
      <c r="BC110" s="113">
        <f t="shared" si="43"/>
        <v>0</v>
      </c>
      <c r="BD110" s="113">
        <f t="shared" si="43"/>
        <v>0</v>
      </c>
      <c r="BE110" s="113">
        <f t="shared" si="43"/>
        <v>0</v>
      </c>
      <c r="BF110" s="113">
        <f t="shared" si="43"/>
        <v>0</v>
      </c>
      <c r="BG110" s="113">
        <f t="shared" si="43"/>
        <v>0</v>
      </c>
      <c r="BH110" s="113">
        <f t="shared" si="43"/>
        <v>0</v>
      </c>
      <c r="BI110" s="113">
        <f t="shared" si="43"/>
        <v>0</v>
      </c>
      <c r="BJ110" s="113">
        <f t="shared" si="43"/>
        <v>0</v>
      </c>
      <c r="BK110" s="113">
        <f t="shared" si="43"/>
        <v>0</v>
      </c>
      <c r="BL110" s="113">
        <f t="shared" si="43"/>
        <v>0</v>
      </c>
      <c r="BM110" s="113">
        <f t="shared" si="43"/>
        <v>0</v>
      </c>
      <c r="BN110" s="113">
        <f t="shared" si="43"/>
        <v>0</v>
      </c>
    </row>
    <row r="111" hidden="1" spans="1:66">
      <c r="A111" s="102" t="s">
        <v>329</v>
      </c>
      <c r="B111" s="101" t="s">
        <v>167</v>
      </c>
      <c r="C111" s="113">
        <f t="shared" si="27"/>
        <v>0</v>
      </c>
      <c r="D111" s="113">
        <f t="shared" si="32"/>
        <v>0</v>
      </c>
      <c r="E111" s="113"/>
      <c r="F111" s="113"/>
      <c r="G111" s="113"/>
      <c r="H111" s="113"/>
      <c r="I111" s="113"/>
      <c r="J111" s="113"/>
      <c r="K111" s="113"/>
      <c r="L111" s="113">
        <f t="shared" ref="L111:L117" si="44">SUM(M111:AI111)</f>
        <v>0</v>
      </c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>
        <f t="shared" ref="AJ111:AJ117" si="45">SUM(AK111:AT111)</f>
        <v>0</v>
      </c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>
        <f>SUM(BC111:BK111)</f>
        <v>0</v>
      </c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</row>
    <row r="112" hidden="1" spans="1:66">
      <c r="A112" s="102" t="s">
        <v>330</v>
      </c>
      <c r="B112" s="101" t="s">
        <v>331</v>
      </c>
      <c r="C112" s="113">
        <f t="shared" si="27"/>
        <v>0</v>
      </c>
      <c r="D112" s="113">
        <f t="shared" si="32"/>
        <v>0</v>
      </c>
      <c r="E112" s="113"/>
      <c r="F112" s="113"/>
      <c r="G112" s="113"/>
      <c r="H112" s="113"/>
      <c r="I112" s="113"/>
      <c r="J112" s="113"/>
      <c r="K112" s="113"/>
      <c r="L112" s="113">
        <f t="shared" si="44"/>
        <v>0</v>
      </c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>
        <f t="shared" si="45"/>
        <v>0</v>
      </c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>
        <f>SUM(BC112:BK112)</f>
        <v>0</v>
      </c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</row>
    <row r="113" hidden="1" spans="1:66">
      <c r="A113" s="102">
        <v>2012699</v>
      </c>
      <c r="B113" s="101" t="s">
        <v>332</v>
      </c>
      <c r="C113" s="113">
        <f t="shared" si="27"/>
        <v>0</v>
      </c>
      <c r="D113" s="113"/>
      <c r="E113" s="113"/>
      <c r="F113" s="113"/>
      <c r="G113" s="113"/>
      <c r="H113" s="113"/>
      <c r="I113" s="113"/>
      <c r="J113" s="113"/>
      <c r="K113" s="113"/>
      <c r="L113" s="113">
        <f t="shared" si="44"/>
        <v>0</v>
      </c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>
        <f t="shared" si="45"/>
        <v>0</v>
      </c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>
        <f>SUM(BC113:BK113)</f>
        <v>0</v>
      </c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</row>
    <row r="114" hidden="1" spans="1:66">
      <c r="A114" s="102" t="s">
        <v>333</v>
      </c>
      <c r="B114" s="101" t="s">
        <v>334</v>
      </c>
      <c r="C114" s="113">
        <f t="shared" si="27"/>
        <v>0</v>
      </c>
      <c r="D114" s="113">
        <f t="shared" si="32"/>
        <v>0</v>
      </c>
      <c r="E114" s="113"/>
      <c r="F114" s="113"/>
      <c r="G114" s="113"/>
      <c r="H114" s="113"/>
      <c r="I114" s="113"/>
      <c r="J114" s="113"/>
      <c r="K114" s="113"/>
      <c r="L114" s="113">
        <f t="shared" si="44"/>
        <v>0</v>
      </c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>
        <f t="shared" si="45"/>
        <v>0</v>
      </c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</row>
    <row r="115" hidden="1" spans="1:66">
      <c r="A115" s="102" t="s">
        <v>335</v>
      </c>
      <c r="B115" s="101" t="s">
        <v>167</v>
      </c>
      <c r="C115" s="113">
        <f t="shared" si="27"/>
        <v>0</v>
      </c>
      <c r="D115" s="113">
        <f t="shared" si="32"/>
        <v>0</v>
      </c>
      <c r="E115" s="113"/>
      <c r="F115" s="113"/>
      <c r="G115" s="113"/>
      <c r="H115" s="113"/>
      <c r="I115" s="113"/>
      <c r="J115" s="113"/>
      <c r="K115" s="113"/>
      <c r="L115" s="113">
        <f t="shared" si="44"/>
        <v>0</v>
      </c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>
        <f t="shared" si="45"/>
        <v>0</v>
      </c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</row>
    <row r="116" hidden="1" spans="1:66">
      <c r="A116" s="102" t="s">
        <v>336</v>
      </c>
      <c r="B116" s="101" t="s">
        <v>169</v>
      </c>
      <c r="C116" s="113">
        <f t="shared" si="27"/>
        <v>0</v>
      </c>
      <c r="D116" s="113">
        <f t="shared" si="32"/>
        <v>0</v>
      </c>
      <c r="E116" s="113"/>
      <c r="F116" s="113"/>
      <c r="G116" s="113"/>
      <c r="H116" s="113"/>
      <c r="I116" s="113"/>
      <c r="J116" s="113"/>
      <c r="K116" s="113"/>
      <c r="L116" s="113">
        <f t="shared" si="44"/>
        <v>0</v>
      </c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>
        <f t="shared" si="45"/>
        <v>0</v>
      </c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</row>
    <row r="117" hidden="1" spans="1:66">
      <c r="A117" s="102" t="s">
        <v>337</v>
      </c>
      <c r="B117" s="101" t="s">
        <v>338</v>
      </c>
      <c r="C117" s="113">
        <f t="shared" si="27"/>
        <v>0</v>
      </c>
      <c r="D117" s="113">
        <f t="shared" si="32"/>
        <v>0</v>
      </c>
      <c r="E117" s="113"/>
      <c r="F117" s="113"/>
      <c r="G117" s="113"/>
      <c r="H117" s="113"/>
      <c r="I117" s="113"/>
      <c r="J117" s="113"/>
      <c r="K117" s="113"/>
      <c r="L117" s="113">
        <f t="shared" si="44"/>
        <v>0</v>
      </c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>
        <f t="shared" si="45"/>
        <v>0</v>
      </c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</row>
    <row r="118" spans="1:66">
      <c r="A118" s="102" t="s">
        <v>339</v>
      </c>
      <c r="B118" s="101" t="s">
        <v>340</v>
      </c>
      <c r="C118" s="113">
        <f t="shared" si="27"/>
        <v>75.00390627</v>
      </c>
      <c r="D118" s="113">
        <f>SUM(D119:D122)</f>
        <v>55.00019175</v>
      </c>
      <c r="E118" s="113">
        <f t="shared" ref="E118:BN118" si="46">SUM(E119:E122)</f>
        <v>20.5236</v>
      </c>
      <c r="F118" s="113">
        <f t="shared" si="46"/>
        <v>17.808</v>
      </c>
      <c r="G118" s="113">
        <f t="shared" si="46"/>
        <v>1.7039</v>
      </c>
      <c r="H118" s="113">
        <f t="shared" si="46"/>
        <v>13.18869175</v>
      </c>
      <c r="I118" s="113">
        <f t="shared" si="46"/>
        <v>0</v>
      </c>
      <c r="J118" s="113">
        <f t="shared" si="46"/>
        <v>0</v>
      </c>
      <c r="K118" s="113">
        <f t="shared" si="46"/>
        <v>1.776</v>
      </c>
      <c r="L118" s="113">
        <f t="shared" si="46"/>
        <v>16.89741452</v>
      </c>
      <c r="M118" s="113">
        <f t="shared" si="46"/>
        <v>0.405</v>
      </c>
      <c r="N118" s="113">
        <f t="shared" si="46"/>
        <v>0</v>
      </c>
      <c r="O118" s="113">
        <f t="shared" si="46"/>
        <v>0</v>
      </c>
      <c r="P118" s="113">
        <f t="shared" si="46"/>
        <v>0.018</v>
      </c>
      <c r="Q118" s="113">
        <f t="shared" si="46"/>
        <v>0.468</v>
      </c>
      <c r="R118" s="113">
        <f t="shared" si="46"/>
        <v>0.62764</v>
      </c>
      <c r="S118" s="113">
        <f t="shared" si="46"/>
        <v>6.5952</v>
      </c>
      <c r="T118" s="113">
        <f t="shared" si="46"/>
        <v>0</v>
      </c>
      <c r="U118" s="113">
        <f t="shared" si="46"/>
        <v>0.891</v>
      </c>
      <c r="V118" s="113">
        <f t="shared" si="46"/>
        <v>0</v>
      </c>
      <c r="W118" s="113">
        <f t="shared" si="46"/>
        <v>0</v>
      </c>
      <c r="X118" s="113">
        <f t="shared" si="46"/>
        <v>0</v>
      </c>
      <c r="Y118" s="113">
        <f t="shared" si="46"/>
        <v>1.662</v>
      </c>
      <c r="Z118" s="113">
        <f t="shared" si="46"/>
        <v>0.5957085</v>
      </c>
      <c r="AA118" s="113">
        <f t="shared" si="46"/>
        <v>0.11387952</v>
      </c>
      <c r="AB118" s="113">
        <f t="shared" si="46"/>
        <v>0</v>
      </c>
      <c r="AC118" s="113">
        <f t="shared" si="46"/>
        <v>0</v>
      </c>
      <c r="AD118" s="113">
        <f t="shared" si="46"/>
        <v>0</v>
      </c>
      <c r="AE118" s="113">
        <f t="shared" si="46"/>
        <v>0</v>
      </c>
      <c r="AF118" s="113">
        <f t="shared" si="46"/>
        <v>0.5957085</v>
      </c>
      <c r="AG118" s="113">
        <f t="shared" si="46"/>
        <v>0.794278</v>
      </c>
      <c r="AH118" s="113">
        <f t="shared" si="46"/>
        <v>3.15</v>
      </c>
      <c r="AI118" s="113">
        <f t="shared" si="46"/>
        <v>0.981</v>
      </c>
      <c r="AJ118" s="113">
        <f t="shared" si="46"/>
        <v>3.1063</v>
      </c>
      <c r="AK118" s="113">
        <f t="shared" si="46"/>
        <v>0</v>
      </c>
      <c r="AL118" s="113">
        <f t="shared" si="46"/>
        <v>0</v>
      </c>
      <c r="AM118" s="113">
        <f t="shared" si="46"/>
        <v>0</v>
      </c>
      <c r="AN118" s="113">
        <f t="shared" si="46"/>
        <v>0</v>
      </c>
      <c r="AO118" s="113">
        <f t="shared" si="46"/>
        <v>0</v>
      </c>
      <c r="AP118" s="113">
        <f t="shared" si="46"/>
        <v>0</v>
      </c>
      <c r="AQ118" s="113">
        <f t="shared" si="46"/>
        <v>0</v>
      </c>
      <c r="AR118" s="113">
        <f t="shared" si="46"/>
        <v>0</v>
      </c>
      <c r="AS118" s="113">
        <f t="shared" si="46"/>
        <v>0</v>
      </c>
      <c r="AT118" s="113">
        <f t="shared" si="46"/>
        <v>3.1063</v>
      </c>
      <c r="AU118" s="113">
        <f t="shared" si="46"/>
        <v>0</v>
      </c>
      <c r="AV118" s="113">
        <f t="shared" si="46"/>
        <v>0</v>
      </c>
      <c r="AW118" s="113">
        <f t="shared" si="46"/>
        <v>0</v>
      </c>
      <c r="AX118" s="113"/>
      <c r="AY118" s="113"/>
      <c r="AZ118" s="113"/>
      <c r="BA118" s="113"/>
      <c r="BB118" s="113">
        <f t="shared" si="46"/>
        <v>0</v>
      </c>
      <c r="BC118" s="113">
        <f t="shared" si="46"/>
        <v>0</v>
      </c>
      <c r="BD118" s="113">
        <f t="shared" si="46"/>
        <v>0</v>
      </c>
      <c r="BE118" s="113">
        <f t="shared" si="46"/>
        <v>0</v>
      </c>
      <c r="BF118" s="113">
        <f t="shared" si="46"/>
        <v>0</v>
      </c>
      <c r="BG118" s="113">
        <f t="shared" si="46"/>
        <v>0</v>
      </c>
      <c r="BH118" s="113">
        <f t="shared" si="46"/>
        <v>0</v>
      </c>
      <c r="BI118" s="113">
        <f t="shared" si="46"/>
        <v>0</v>
      </c>
      <c r="BJ118" s="113">
        <f t="shared" si="46"/>
        <v>0</v>
      </c>
      <c r="BK118" s="113">
        <f t="shared" si="46"/>
        <v>0</v>
      </c>
      <c r="BL118" s="113">
        <f t="shared" si="46"/>
        <v>0</v>
      </c>
      <c r="BM118" s="113">
        <f t="shared" si="46"/>
        <v>0</v>
      </c>
      <c r="BN118" s="113">
        <f t="shared" si="46"/>
        <v>0</v>
      </c>
    </row>
    <row r="119" spans="1:66">
      <c r="A119" s="102" t="s">
        <v>341</v>
      </c>
      <c r="B119" s="101" t="s">
        <v>167</v>
      </c>
      <c r="C119" s="113">
        <f t="shared" si="27"/>
        <v>75.00390627</v>
      </c>
      <c r="D119" s="113">
        <f t="shared" si="32"/>
        <v>55.00019175</v>
      </c>
      <c r="E119" s="113">
        <v>20.5236</v>
      </c>
      <c r="F119" s="113">
        <v>17.808</v>
      </c>
      <c r="G119" s="113">
        <v>1.7039</v>
      </c>
      <c r="H119" s="113">
        <v>13.18869175</v>
      </c>
      <c r="I119" s="113">
        <v>0</v>
      </c>
      <c r="J119" s="113">
        <v>0</v>
      </c>
      <c r="K119" s="113">
        <v>1.776</v>
      </c>
      <c r="L119" s="113">
        <f t="shared" ref="L119:L140" si="47">SUM(M119:AI119)</f>
        <v>16.89741452</v>
      </c>
      <c r="M119" s="113">
        <v>0.405</v>
      </c>
      <c r="N119" s="113">
        <v>0</v>
      </c>
      <c r="O119" s="113">
        <v>0</v>
      </c>
      <c r="P119" s="113">
        <v>0.018</v>
      </c>
      <c r="Q119" s="113">
        <v>0.468</v>
      </c>
      <c r="R119" s="113">
        <v>0.62764</v>
      </c>
      <c r="S119" s="113">
        <v>6.5952</v>
      </c>
      <c r="T119" s="113">
        <v>0</v>
      </c>
      <c r="U119" s="113">
        <v>0.891</v>
      </c>
      <c r="V119" s="113">
        <v>0</v>
      </c>
      <c r="W119" s="113">
        <v>0</v>
      </c>
      <c r="X119" s="113">
        <v>0</v>
      </c>
      <c r="Y119" s="113">
        <v>1.662</v>
      </c>
      <c r="Z119" s="113">
        <v>0.5957085</v>
      </c>
      <c r="AA119" s="113">
        <v>0.11387952</v>
      </c>
      <c r="AB119" s="113">
        <v>0</v>
      </c>
      <c r="AC119" s="113">
        <v>0</v>
      </c>
      <c r="AD119" s="113">
        <v>0</v>
      </c>
      <c r="AE119" s="113">
        <v>0</v>
      </c>
      <c r="AF119" s="113">
        <v>0.5957085</v>
      </c>
      <c r="AG119" s="113">
        <v>0.794278</v>
      </c>
      <c r="AH119" s="113">
        <v>3.15</v>
      </c>
      <c r="AI119" s="113">
        <v>0.981</v>
      </c>
      <c r="AJ119" s="113">
        <f t="shared" ref="AJ119:AJ140" si="48">SUM(AK119:AT119)</f>
        <v>3.1063</v>
      </c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>
        <v>3.1063</v>
      </c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</row>
    <row r="120" hidden="1" spans="1:66">
      <c r="A120" s="102" t="s">
        <v>342</v>
      </c>
      <c r="B120" s="101" t="s">
        <v>169</v>
      </c>
      <c r="C120" s="113">
        <f t="shared" si="27"/>
        <v>0</v>
      </c>
      <c r="D120" s="113">
        <f t="shared" si="32"/>
        <v>0</v>
      </c>
      <c r="E120" s="113"/>
      <c r="F120" s="113"/>
      <c r="G120" s="113"/>
      <c r="H120" s="113"/>
      <c r="I120" s="113"/>
      <c r="J120" s="113"/>
      <c r="K120" s="113"/>
      <c r="L120" s="113">
        <f t="shared" si="47"/>
        <v>0</v>
      </c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>
        <f t="shared" si="48"/>
        <v>0</v>
      </c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</row>
    <row r="121" hidden="1" spans="1:66">
      <c r="A121" s="102" t="s">
        <v>343</v>
      </c>
      <c r="B121" s="101" t="s">
        <v>192</v>
      </c>
      <c r="C121" s="113">
        <f t="shared" si="27"/>
        <v>0</v>
      </c>
      <c r="D121" s="113">
        <f t="shared" si="32"/>
        <v>0</v>
      </c>
      <c r="E121" s="113"/>
      <c r="F121" s="113"/>
      <c r="G121" s="113"/>
      <c r="H121" s="113"/>
      <c r="I121" s="113"/>
      <c r="J121" s="113"/>
      <c r="K121" s="113"/>
      <c r="L121" s="113">
        <f t="shared" si="47"/>
        <v>0</v>
      </c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>
        <f t="shared" si="48"/>
        <v>0</v>
      </c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</row>
    <row r="122" hidden="1" spans="1:66">
      <c r="A122" s="102" t="s">
        <v>344</v>
      </c>
      <c r="B122" s="101" t="s">
        <v>345</v>
      </c>
      <c r="C122" s="113">
        <f t="shared" si="27"/>
        <v>0</v>
      </c>
      <c r="D122" s="113">
        <f t="shared" si="32"/>
        <v>0</v>
      </c>
      <c r="E122" s="113"/>
      <c r="F122" s="113"/>
      <c r="G122" s="113"/>
      <c r="H122" s="113"/>
      <c r="I122" s="113"/>
      <c r="J122" s="113"/>
      <c r="K122" s="113"/>
      <c r="L122" s="113">
        <f t="shared" si="47"/>
        <v>0</v>
      </c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>
        <f t="shared" si="48"/>
        <v>0</v>
      </c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</row>
    <row r="123" hidden="1" spans="1:66">
      <c r="A123" s="102" t="s">
        <v>346</v>
      </c>
      <c r="B123" s="101" t="s">
        <v>347</v>
      </c>
      <c r="C123" s="113">
        <f t="shared" si="27"/>
        <v>0</v>
      </c>
      <c r="D123" s="113">
        <f t="shared" si="32"/>
        <v>0</v>
      </c>
      <c r="E123" s="113"/>
      <c r="F123" s="113"/>
      <c r="G123" s="113"/>
      <c r="H123" s="113"/>
      <c r="I123" s="113"/>
      <c r="J123" s="113"/>
      <c r="K123" s="113"/>
      <c r="L123" s="113">
        <f t="shared" si="47"/>
        <v>0</v>
      </c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>
        <f t="shared" si="48"/>
        <v>0</v>
      </c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</row>
    <row r="124" hidden="1" spans="1:66">
      <c r="A124" s="102" t="s">
        <v>348</v>
      </c>
      <c r="B124" s="101" t="s">
        <v>167</v>
      </c>
      <c r="C124" s="113">
        <f t="shared" si="27"/>
        <v>0</v>
      </c>
      <c r="D124" s="113">
        <f t="shared" si="32"/>
        <v>0</v>
      </c>
      <c r="E124" s="113"/>
      <c r="F124" s="113"/>
      <c r="G124" s="113"/>
      <c r="H124" s="113"/>
      <c r="I124" s="113"/>
      <c r="J124" s="113"/>
      <c r="K124" s="113"/>
      <c r="L124" s="113">
        <f t="shared" si="47"/>
        <v>0</v>
      </c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>
        <f t="shared" si="48"/>
        <v>0</v>
      </c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</row>
    <row r="125" hidden="1" spans="1:66">
      <c r="A125" s="102" t="s">
        <v>349</v>
      </c>
      <c r="B125" s="101" t="s">
        <v>169</v>
      </c>
      <c r="C125" s="113">
        <f t="shared" si="27"/>
        <v>0</v>
      </c>
      <c r="D125" s="113">
        <f t="shared" si="32"/>
        <v>0</v>
      </c>
      <c r="E125" s="113"/>
      <c r="F125" s="113"/>
      <c r="G125" s="113"/>
      <c r="H125" s="113"/>
      <c r="I125" s="113"/>
      <c r="J125" s="113"/>
      <c r="K125" s="113"/>
      <c r="L125" s="113">
        <f t="shared" si="47"/>
        <v>0</v>
      </c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>
        <f t="shared" si="48"/>
        <v>0</v>
      </c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</row>
    <row r="126" hidden="1" spans="1:66">
      <c r="A126" s="102" t="s">
        <v>350</v>
      </c>
      <c r="B126" s="101" t="s">
        <v>351</v>
      </c>
      <c r="C126" s="113">
        <f t="shared" si="27"/>
        <v>0</v>
      </c>
      <c r="D126" s="113">
        <f t="shared" si="32"/>
        <v>0</v>
      </c>
      <c r="E126" s="113"/>
      <c r="F126" s="113"/>
      <c r="G126" s="113"/>
      <c r="H126" s="113"/>
      <c r="I126" s="113"/>
      <c r="J126" s="113"/>
      <c r="K126" s="113"/>
      <c r="L126" s="113">
        <f t="shared" si="47"/>
        <v>0</v>
      </c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>
        <f t="shared" si="48"/>
        <v>0</v>
      </c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</row>
    <row r="127" hidden="1" spans="1:66">
      <c r="A127" s="102" t="s">
        <v>352</v>
      </c>
      <c r="B127" s="101" t="s">
        <v>192</v>
      </c>
      <c r="C127" s="113">
        <f t="shared" si="27"/>
        <v>0</v>
      </c>
      <c r="D127" s="113">
        <f t="shared" si="32"/>
        <v>0</v>
      </c>
      <c r="E127" s="113"/>
      <c r="F127" s="113"/>
      <c r="G127" s="113"/>
      <c r="H127" s="113"/>
      <c r="I127" s="113"/>
      <c r="J127" s="113"/>
      <c r="K127" s="113"/>
      <c r="L127" s="113">
        <f t="shared" si="47"/>
        <v>0</v>
      </c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>
        <f t="shared" si="48"/>
        <v>0</v>
      </c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</row>
    <row r="128" hidden="1" spans="1:66">
      <c r="A128" s="102" t="s">
        <v>353</v>
      </c>
      <c r="B128" s="101" t="s">
        <v>354</v>
      </c>
      <c r="C128" s="113">
        <f t="shared" si="27"/>
        <v>0</v>
      </c>
      <c r="D128" s="113">
        <f t="shared" si="32"/>
        <v>0</v>
      </c>
      <c r="E128" s="113"/>
      <c r="F128" s="113"/>
      <c r="G128" s="113"/>
      <c r="H128" s="113"/>
      <c r="I128" s="113"/>
      <c r="J128" s="113"/>
      <c r="K128" s="113"/>
      <c r="L128" s="113">
        <f t="shared" si="47"/>
        <v>0</v>
      </c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>
        <f t="shared" si="48"/>
        <v>0</v>
      </c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</row>
    <row r="129" hidden="1" spans="1:66">
      <c r="A129" s="102" t="s">
        <v>355</v>
      </c>
      <c r="B129" s="101" t="s">
        <v>356</v>
      </c>
      <c r="C129" s="113">
        <f t="shared" si="27"/>
        <v>0</v>
      </c>
      <c r="D129" s="113">
        <f t="shared" si="32"/>
        <v>0</v>
      </c>
      <c r="E129" s="113"/>
      <c r="F129" s="113"/>
      <c r="G129" s="113"/>
      <c r="H129" s="113"/>
      <c r="I129" s="113"/>
      <c r="J129" s="113"/>
      <c r="K129" s="113"/>
      <c r="L129" s="113">
        <f t="shared" si="47"/>
        <v>0</v>
      </c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>
        <f t="shared" si="48"/>
        <v>0</v>
      </c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</row>
    <row r="130" hidden="1" spans="1:66">
      <c r="A130" s="102" t="s">
        <v>357</v>
      </c>
      <c r="B130" s="101" t="s">
        <v>167</v>
      </c>
      <c r="C130" s="113">
        <f t="shared" si="27"/>
        <v>0</v>
      </c>
      <c r="D130" s="113">
        <f t="shared" si="32"/>
        <v>0</v>
      </c>
      <c r="E130" s="113"/>
      <c r="F130" s="113"/>
      <c r="G130" s="113"/>
      <c r="H130" s="113"/>
      <c r="I130" s="113"/>
      <c r="J130" s="113"/>
      <c r="K130" s="113"/>
      <c r="L130" s="113">
        <f t="shared" si="47"/>
        <v>0</v>
      </c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>
        <f t="shared" si="48"/>
        <v>0</v>
      </c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</row>
    <row r="131" hidden="1" spans="1:66">
      <c r="A131" s="102" t="s">
        <v>358</v>
      </c>
      <c r="B131" s="101" t="s">
        <v>169</v>
      </c>
      <c r="C131" s="113">
        <f t="shared" si="27"/>
        <v>0</v>
      </c>
      <c r="D131" s="113">
        <f t="shared" si="32"/>
        <v>0</v>
      </c>
      <c r="E131" s="113"/>
      <c r="F131" s="113"/>
      <c r="G131" s="113"/>
      <c r="H131" s="113"/>
      <c r="I131" s="113"/>
      <c r="J131" s="113"/>
      <c r="K131" s="113"/>
      <c r="L131" s="113">
        <f t="shared" si="47"/>
        <v>0</v>
      </c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>
        <f t="shared" si="48"/>
        <v>0</v>
      </c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</row>
    <row r="132" hidden="1" spans="1:66">
      <c r="A132" s="102" t="s">
        <v>359</v>
      </c>
      <c r="B132" s="101" t="s">
        <v>192</v>
      </c>
      <c r="C132" s="113">
        <f t="shared" si="27"/>
        <v>0</v>
      </c>
      <c r="D132" s="113">
        <f t="shared" si="32"/>
        <v>0</v>
      </c>
      <c r="E132" s="113"/>
      <c r="F132" s="113"/>
      <c r="G132" s="113"/>
      <c r="H132" s="113"/>
      <c r="I132" s="113"/>
      <c r="J132" s="113"/>
      <c r="K132" s="113"/>
      <c r="L132" s="113">
        <f t="shared" si="47"/>
        <v>0</v>
      </c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>
        <f t="shared" si="48"/>
        <v>0</v>
      </c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</row>
    <row r="133" hidden="1" spans="1:66">
      <c r="A133" s="102" t="s">
        <v>360</v>
      </c>
      <c r="B133" s="101" t="s">
        <v>361</v>
      </c>
      <c r="C133" s="113">
        <f t="shared" si="27"/>
        <v>0</v>
      </c>
      <c r="D133" s="113">
        <f t="shared" si="32"/>
        <v>0</v>
      </c>
      <c r="E133" s="113"/>
      <c r="F133" s="113"/>
      <c r="G133" s="113"/>
      <c r="H133" s="113"/>
      <c r="I133" s="113"/>
      <c r="J133" s="113"/>
      <c r="K133" s="113"/>
      <c r="L133" s="113">
        <f t="shared" si="47"/>
        <v>0</v>
      </c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>
        <f t="shared" si="48"/>
        <v>0</v>
      </c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</row>
    <row r="134" hidden="1" spans="1:66">
      <c r="A134" s="102" t="s">
        <v>362</v>
      </c>
      <c r="B134" s="101" t="s">
        <v>363</v>
      </c>
      <c r="C134" s="113">
        <f t="shared" ref="C134:C197" si="49">D134+L134+AJ134+AU134+AX134+BB134+BK134</f>
        <v>0</v>
      </c>
      <c r="D134" s="113">
        <f t="shared" si="32"/>
        <v>0</v>
      </c>
      <c r="E134" s="113"/>
      <c r="F134" s="113"/>
      <c r="G134" s="113"/>
      <c r="H134" s="113"/>
      <c r="I134" s="113"/>
      <c r="J134" s="113"/>
      <c r="K134" s="113"/>
      <c r="L134" s="113">
        <f t="shared" si="47"/>
        <v>0</v>
      </c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>
        <f t="shared" si="48"/>
        <v>0</v>
      </c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</row>
    <row r="135" hidden="1" spans="1:66">
      <c r="A135" s="102" t="s">
        <v>364</v>
      </c>
      <c r="B135" s="101" t="s">
        <v>167</v>
      </c>
      <c r="C135" s="113">
        <f t="shared" si="49"/>
        <v>0</v>
      </c>
      <c r="D135" s="113">
        <f t="shared" si="32"/>
        <v>0</v>
      </c>
      <c r="E135" s="113"/>
      <c r="F135" s="113"/>
      <c r="G135" s="113"/>
      <c r="H135" s="113"/>
      <c r="I135" s="113"/>
      <c r="J135" s="113"/>
      <c r="K135" s="113"/>
      <c r="L135" s="113">
        <f t="shared" si="47"/>
        <v>0</v>
      </c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>
        <f t="shared" si="48"/>
        <v>0</v>
      </c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</row>
    <row r="136" hidden="1" spans="1:66">
      <c r="A136" s="102" t="s">
        <v>365</v>
      </c>
      <c r="B136" s="101" t="s">
        <v>192</v>
      </c>
      <c r="C136" s="113">
        <f t="shared" si="49"/>
        <v>0</v>
      </c>
      <c r="D136" s="113">
        <f t="shared" si="32"/>
        <v>0</v>
      </c>
      <c r="E136" s="113"/>
      <c r="F136" s="113"/>
      <c r="G136" s="113"/>
      <c r="H136" s="113"/>
      <c r="I136" s="113"/>
      <c r="J136" s="113"/>
      <c r="K136" s="113"/>
      <c r="L136" s="113">
        <f t="shared" si="47"/>
        <v>0</v>
      </c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>
        <f t="shared" si="48"/>
        <v>0</v>
      </c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</row>
    <row r="137" hidden="1" spans="1:66">
      <c r="A137" s="102" t="s">
        <v>366</v>
      </c>
      <c r="B137" s="101" t="s">
        <v>367</v>
      </c>
      <c r="C137" s="113">
        <f t="shared" si="49"/>
        <v>0</v>
      </c>
      <c r="D137" s="113">
        <f t="shared" si="32"/>
        <v>0</v>
      </c>
      <c r="E137" s="113"/>
      <c r="F137" s="113"/>
      <c r="G137" s="113"/>
      <c r="H137" s="113"/>
      <c r="I137" s="113"/>
      <c r="J137" s="113"/>
      <c r="K137" s="113"/>
      <c r="L137" s="113">
        <f t="shared" si="47"/>
        <v>0</v>
      </c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>
        <f t="shared" si="48"/>
        <v>0</v>
      </c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</row>
    <row r="138" hidden="1" spans="1:66">
      <c r="A138" s="102" t="s">
        <v>368</v>
      </c>
      <c r="B138" s="101" t="s">
        <v>369</v>
      </c>
      <c r="C138" s="113">
        <f t="shared" si="49"/>
        <v>0</v>
      </c>
      <c r="D138" s="113">
        <f t="shared" si="32"/>
        <v>0</v>
      </c>
      <c r="E138" s="113"/>
      <c r="F138" s="113"/>
      <c r="G138" s="113"/>
      <c r="H138" s="113"/>
      <c r="I138" s="113"/>
      <c r="J138" s="113"/>
      <c r="K138" s="113"/>
      <c r="L138" s="113">
        <f t="shared" si="47"/>
        <v>0</v>
      </c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>
        <f t="shared" si="48"/>
        <v>0</v>
      </c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</row>
    <row r="139" hidden="1" spans="1:66">
      <c r="A139" s="102" t="s">
        <v>370</v>
      </c>
      <c r="B139" s="101" t="s">
        <v>167</v>
      </c>
      <c r="C139" s="113">
        <f t="shared" si="49"/>
        <v>0</v>
      </c>
      <c r="D139" s="113">
        <f t="shared" si="32"/>
        <v>0</v>
      </c>
      <c r="E139" s="113"/>
      <c r="F139" s="113"/>
      <c r="G139" s="113"/>
      <c r="H139" s="113"/>
      <c r="I139" s="113"/>
      <c r="J139" s="113"/>
      <c r="K139" s="113"/>
      <c r="L139" s="113">
        <f t="shared" si="47"/>
        <v>0</v>
      </c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>
        <f t="shared" si="48"/>
        <v>0</v>
      </c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</row>
    <row r="140" hidden="1" spans="1:66">
      <c r="A140" s="102" t="s">
        <v>371</v>
      </c>
      <c r="B140" s="101" t="s">
        <v>169</v>
      </c>
      <c r="C140" s="113">
        <f t="shared" si="49"/>
        <v>0</v>
      </c>
      <c r="D140" s="113">
        <f t="shared" si="32"/>
        <v>0</v>
      </c>
      <c r="E140" s="113"/>
      <c r="F140" s="113"/>
      <c r="G140" s="113"/>
      <c r="H140" s="113"/>
      <c r="I140" s="113"/>
      <c r="J140" s="113"/>
      <c r="K140" s="113"/>
      <c r="L140" s="113">
        <f t="shared" si="47"/>
        <v>0</v>
      </c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>
        <f t="shared" si="48"/>
        <v>0</v>
      </c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</row>
    <row r="141" hidden="1" spans="1:66">
      <c r="A141" s="102" t="s">
        <v>372</v>
      </c>
      <c r="B141" s="101" t="s">
        <v>373</v>
      </c>
      <c r="C141" s="113">
        <f t="shared" si="49"/>
        <v>0</v>
      </c>
      <c r="D141" s="113">
        <f>SUM(D142:D144)</f>
        <v>0</v>
      </c>
      <c r="E141" s="113">
        <f t="shared" ref="E141:BN141" si="50">SUM(E142:E144)</f>
        <v>0</v>
      </c>
      <c r="F141" s="113">
        <f t="shared" si="50"/>
        <v>0</v>
      </c>
      <c r="G141" s="113">
        <f t="shared" si="50"/>
        <v>0</v>
      </c>
      <c r="H141" s="113">
        <f t="shared" si="50"/>
        <v>0</v>
      </c>
      <c r="I141" s="113">
        <f t="shared" si="50"/>
        <v>0</v>
      </c>
      <c r="J141" s="113">
        <f t="shared" si="50"/>
        <v>0</v>
      </c>
      <c r="K141" s="113">
        <f t="shared" si="50"/>
        <v>0</v>
      </c>
      <c r="L141" s="113">
        <f t="shared" si="50"/>
        <v>0</v>
      </c>
      <c r="M141" s="113">
        <f t="shared" si="50"/>
        <v>0</v>
      </c>
      <c r="N141" s="113">
        <f t="shared" si="50"/>
        <v>0</v>
      </c>
      <c r="O141" s="113">
        <f t="shared" si="50"/>
        <v>0</v>
      </c>
      <c r="P141" s="113">
        <f t="shared" si="50"/>
        <v>0</v>
      </c>
      <c r="Q141" s="113">
        <f t="shared" si="50"/>
        <v>0</v>
      </c>
      <c r="R141" s="113">
        <f t="shared" si="50"/>
        <v>0</v>
      </c>
      <c r="S141" s="113">
        <f t="shared" si="50"/>
        <v>0</v>
      </c>
      <c r="T141" s="113">
        <f t="shared" si="50"/>
        <v>0</v>
      </c>
      <c r="U141" s="113">
        <f t="shared" si="50"/>
        <v>0</v>
      </c>
      <c r="V141" s="113">
        <f t="shared" si="50"/>
        <v>0</v>
      </c>
      <c r="W141" s="113">
        <f t="shared" si="50"/>
        <v>0</v>
      </c>
      <c r="X141" s="113">
        <f t="shared" si="50"/>
        <v>0</v>
      </c>
      <c r="Y141" s="113">
        <f t="shared" si="50"/>
        <v>0</v>
      </c>
      <c r="Z141" s="113">
        <f t="shared" si="50"/>
        <v>0</v>
      </c>
      <c r="AA141" s="113"/>
      <c r="AB141" s="113"/>
      <c r="AC141" s="113">
        <f t="shared" si="50"/>
        <v>0</v>
      </c>
      <c r="AD141" s="113">
        <f t="shared" si="50"/>
        <v>0</v>
      </c>
      <c r="AE141" s="113">
        <f t="shared" si="50"/>
        <v>0</v>
      </c>
      <c r="AF141" s="113">
        <f t="shared" si="50"/>
        <v>0</v>
      </c>
      <c r="AG141" s="113">
        <f t="shared" si="50"/>
        <v>0</v>
      </c>
      <c r="AH141" s="113">
        <f t="shared" si="50"/>
        <v>0</v>
      </c>
      <c r="AI141" s="113">
        <f t="shared" si="50"/>
        <v>0</v>
      </c>
      <c r="AJ141" s="113">
        <f t="shared" si="50"/>
        <v>0</v>
      </c>
      <c r="AK141" s="113">
        <f t="shared" si="50"/>
        <v>0</v>
      </c>
      <c r="AL141" s="113">
        <f t="shared" si="50"/>
        <v>0</v>
      </c>
      <c r="AM141" s="113">
        <f t="shared" si="50"/>
        <v>0</v>
      </c>
      <c r="AN141" s="113">
        <f t="shared" si="50"/>
        <v>0</v>
      </c>
      <c r="AO141" s="113">
        <f t="shared" si="50"/>
        <v>0</v>
      </c>
      <c r="AP141" s="113">
        <f t="shared" si="50"/>
        <v>0</v>
      </c>
      <c r="AQ141" s="113">
        <f t="shared" si="50"/>
        <v>0</v>
      </c>
      <c r="AR141" s="113">
        <f t="shared" si="50"/>
        <v>0</v>
      </c>
      <c r="AS141" s="113">
        <f t="shared" si="50"/>
        <v>0</v>
      </c>
      <c r="AT141" s="113">
        <f t="shared" si="50"/>
        <v>0</v>
      </c>
      <c r="AU141" s="113">
        <f t="shared" si="50"/>
        <v>0</v>
      </c>
      <c r="AV141" s="113">
        <f t="shared" si="50"/>
        <v>0</v>
      </c>
      <c r="AW141" s="113">
        <f t="shared" si="50"/>
        <v>0</v>
      </c>
      <c r="AX141" s="113"/>
      <c r="AY141" s="113"/>
      <c r="AZ141" s="113"/>
      <c r="BA141" s="113"/>
      <c r="BB141" s="113">
        <f t="shared" si="50"/>
        <v>0</v>
      </c>
      <c r="BC141" s="113">
        <f t="shared" si="50"/>
        <v>0</v>
      </c>
      <c r="BD141" s="113">
        <f t="shared" si="50"/>
        <v>0</v>
      </c>
      <c r="BE141" s="113">
        <f t="shared" si="50"/>
        <v>0</v>
      </c>
      <c r="BF141" s="113">
        <f t="shared" si="50"/>
        <v>0</v>
      </c>
      <c r="BG141" s="113">
        <f t="shared" si="50"/>
        <v>0</v>
      </c>
      <c r="BH141" s="113">
        <f t="shared" si="50"/>
        <v>0</v>
      </c>
      <c r="BI141" s="113">
        <f t="shared" si="50"/>
        <v>0</v>
      </c>
      <c r="BJ141" s="113">
        <f t="shared" si="50"/>
        <v>0</v>
      </c>
      <c r="BK141" s="113">
        <f t="shared" si="50"/>
        <v>0</v>
      </c>
      <c r="BL141" s="113">
        <f t="shared" si="50"/>
        <v>0</v>
      </c>
      <c r="BM141" s="113">
        <f t="shared" si="50"/>
        <v>0</v>
      </c>
      <c r="BN141" s="113">
        <f t="shared" si="50"/>
        <v>0</v>
      </c>
    </row>
    <row r="142" hidden="1" spans="1:66">
      <c r="A142" s="102" t="s">
        <v>374</v>
      </c>
      <c r="B142" s="101" t="s">
        <v>167</v>
      </c>
      <c r="C142" s="113">
        <f t="shared" si="49"/>
        <v>0</v>
      </c>
      <c r="D142" s="113">
        <f t="shared" si="32"/>
        <v>0</v>
      </c>
      <c r="E142" s="113"/>
      <c r="F142" s="113"/>
      <c r="G142" s="113"/>
      <c r="H142" s="113"/>
      <c r="I142" s="113"/>
      <c r="J142" s="113"/>
      <c r="K142" s="113"/>
      <c r="L142" s="113">
        <f t="shared" ref="L142:L155" si="51">SUM(M142:AI142)</f>
        <v>0</v>
      </c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>
        <f>SUM(AK142:AT142)</f>
        <v>0</v>
      </c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</row>
    <row r="143" hidden="1" spans="1:66">
      <c r="A143" s="102" t="s">
        <v>375</v>
      </c>
      <c r="B143" s="101" t="s">
        <v>169</v>
      </c>
      <c r="C143" s="113">
        <f t="shared" si="49"/>
        <v>0</v>
      </c>
      <c r="D143" s="113">
        <f t="shared" si="32"/>
        <v>0</v>
      </c>
      <c r="E143" s="113"/>
      <c r="F143" s="113"/>
      <c r="G143" s="113"/>
      <c r="H143" s="113"/>
      <c r="I143" s="113"/>
      <c r="J143" s="113"/>
      <c r="K143" s="113"/>
      <c r="L143" s="113">
        <f t="shared" si="51"/>
        <v>0</v>
      </c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>
        <f>SUM(AK143:AT143)</f>
        <v>0</v>
      </c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</row>
    <row r="144" hidden="1" spans="1:66">
      <c r="A144" s="102" t="s">
        <v>376</v>
      </c>
      <c r="B144" s="101" t="s">
        <v>373</v>
      </c>
      <c r="C144" s="113">
        <f t="shared" si="49"/>
        <v>0</v>
      </c>
      <c r="D144" s="113">
        <f t="shared" si="32"/>
        <v>0</v>
      </c>
      <c r="E144" s="113"/>
      <c r="F144" s="113"/>
      <c r="G144" s="113"/>
      <c r="H144" s="113"/>
      <c r="I144" s="113"/>
      <c r="J144" s="113"/>
      <c r="K144" s="113"/>
      <c r="L144" s="113">
        <f t="shared" si="51"/>
        <v>0</v>
      </c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>
        <f>SUM(AK144:AT144)</f>
        <v>0</v>
      </c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</row>
    <row r="145" spans="1:66">
      <c r="A145" s="102" t="s">
        <v>377</v>
      </c>
      <c r="B145" s="101" t="s">
        <v>378</v>
      </c>
      <c r="C145" s="113">
        <f t="shared" si="49"/>
        <v>30.60770875</v>
      </c>
      <c r="D145" s="113">
        <f>SUM(D146)</f>
        <v>27.98229375</v>
      </c>
      <c r="E145" s="113">
        <f t="shared" ref="E145:BN145" si="52">SUM(E146)</f>
        <v>9.3924</v>
      </c>
      <c r="F145" s="113">
        <f t="shared" si="52"/>
        <v>0</v>
      </c>
      <c r="G145" s="113">
        <f t="shared" si="52"/>
        <v>0</v>
      </c>
      <c r="H145" s="113">
        <f t="shared" si="52"/>
        <v>7.58799375</v>
      </c>
      <c r="I145" s="113">
        <f t="shared" si="52"/>
        <v>0</v>
      </c>
      <c r="J145" s="113">
        <f t="shared" si="52"/>
        <v>11.0019</v>
      </c>
      <c r="K145" s="113">
        <f t="shared" si="52"/>
        <v>0</v>
      </c>
      <c r="L145" s="113">
        <f t="shared" si="51"/>
        <v>1.019715</v>
      </c>
      <c r="M145" s="113">
        <f t="shared" si="52"/>
        <v>0</v>
      </c>
      <c r="N145" s="113">
        <f t="shared" si="52"/>
        <v>0</v>
      </c>
      <c r="O145" s="113">
        <f t="shared" si="52"/>
        <v>0</v>
      </c>
      <c r="P145" s="113">
        <f t="shared" si="52"/>
        <v>0</v>
      </c>
      <c r="Q145" s="113">
        <f t="shared" si="52"/>
        <v>0</v>
      </c>
      <c r="R145" s="113">
        <f t="shared" si="52"/>
        <v>0</v>
      </c>
      <c r="S145" s="113">
        <f t="shared" si="52"/>
        <v>0</v>
      </c>
      <c r="T145" s="113">
        <f t="shared" si="52"/>
        <v>0</v>
      </c>
      <c r="U145" s="113">
        <f t="shared" si="52"/>
        <v>0</v>
      </c>
      <c r="V145" s="113">
        <f t="shared" si="52"/>
        <v>0</v>
      </c>
      <c r="W145" s="113">
        <f t="shared" si="52"/>
        <v>0</v>
      </c>
      <c r="X145" s="113">
        <f t="shared" si="52"/>
        <v>0</v>
      </c>
      <c r="Y145" s="113">
        <f t="shared" si="52"/>
        <v>0</v>
      </c>
      <c r="Z145" s="113">
        <f t="shared" si="52"/>
        <v>0.3059145</v>
      </c>
      <c r="AA145" s="113">
        <f t="shared" si="52"/>
        <v>0</v>
      </c>
      <c r="AB145" s="113">
        <f t="shared" si="52"/>
        <v>0</v>
      </c>
      <c r="AC145" s="113">
        <f t="shared" si="52"/>
        <v>0</v>
      </c>
      <c r="AD145" s="113">
        <f t="shared" si="52"/>
        <v>0</v>
      </c>
      <c r="AE145" s="113">
        <f t="shared" si="52"/>
        <v>0</v>
      </c>
      <c r="AF145" s="113">
        <f t="shared" si="52"/>
        <v>0.3059145</v>
      </c>
      <c r="AG145" s="113">
        <f t="shared" si="52"/>
        <v>0.407886</v>
      </c>
      <c r="AH145" s="113">
        <f t="shared" si="52"/>
        <v>0</v>
      </c>
      <c r="AI145" s="113">
        <f t="shared" si="52"/>
        <v>0</v>
      </c>
      <c r="AJ145" s="113">
        <f t="shared" si="52"/>
        <v>1.6057</v>
      </c>
      <c r="AK145" s="113">
        <f t="shared" si="52"/>
        <v>0</v>
      </c>
      <c r="AL145" s="113">
        <f t="shared" si="52"/>
        <v>0</v>
      </c>
      <c r="AM145" s="113">
        <f t="shared" si="52"/>
        <v>0</v>
      </c>
      <c r="AN145" s="113">
        <f t="shared" si="52"/>
        <v>0</v>
      </c>
      <c r="AO145" s="113">
        <f t="shared" si="52"/>
        <v>0</v>
      </c>
      <c r="AP145" s="113">
        <f t="shared" si="52"/>
        <v>0</v>
      </c>
      <c r="AQ145" s="113">
        <f t="shared" si="52"/>
        <v>0</v>
      </c>
      <c r="AR145" s="113">
        <f t="shared" si="52"/>
        <v>0</v>
      </c>
      <c r="AS145" s="113">
        <f t="shared" si="52"/>
        <v>0</v>
      </c>
      <c r="AT145" s="113">
        <f t="shared" si="52"/>
        <v>1.6057</v>
      </c>
      <c r="AU145" s="113">
        <f t="shared" si="52"/>
        <v>0</v>
      </c>
      <c r="AV145" s="113">
        <f t="shared" si="52"/>
        <v>0</v>
      </c>
      <c r="AW145" s="113">
        <f t="shared" si="52"/>
        <v>0</v>
      </c>
      <c r="AX145" s="113"/>
      <c r="AY145" s="113"/>
      <c r="AZ145" s="113"/>
      <c r="BA145" s="113"/>
      <c r="BB145" s="113">
        <f t="shared" si="52"/>
        <v>0</v>
      </c>
      <c r="BC145" s="113">
        <f t="shared" si="52"/>
        <v>0</v>
      </c>
      <c r="BD145" s="113">
        <f t="shared" si="52"/>
        <v>0</v>
      </c>
      <c r="BE145" s="113">
        <f t="shared" si="52"/>
        <v>0</v>
      </c>
      <c r="BF145" s="113">
        <f t="shared" si="52"/>
        <v>0</v>
      </c>
      <c r="BG145" s="113">
        <f t="shared" si="52"/>
        <v>0</v>
      </c>
      <c r="BH145" s="113">
        <f t="shared" si="52"/>
        <v>0</v>
      </c>
      <c r="BI145" s="113">
        <f t="shared" si="52"/>
        <v>0</v>
      </c>
      <c r="BJ145" s="113">
        <f t="shared" si="52"/>
        <v>0</v>
      </c>
      <c r="BK145" s="113">
        <f t="shared" si="52"/>
        <v>0</v>
      </c>
      <c r="BL145" s="113">
        <f t="shared" si="52"/>
        <v>0</v>
      </c>
      <c r="BM145" s="113">
        <f t="shared" si="52"/>
        <v>0</v>
      </c>
      <c r="BN145" s="113">
        <f t="shared" si="52"/>
        <v>0</v>
      </c>
    </row>
    <row r="146" spans="1:66">
      <c r="A146" s="102" t="s">
        <v>379</v>
      </c>
      <c r="B146" s="101" t="s">
        <v>378</v>
      </c>
      <c r="C146" s="113">
        <f t="shared" si="49"/>
        <v>30.60770875</v>
      </c>
      <c r="D146" s="113">
        <f t="shared" ref="D146:D211" si="53">SUM(E146:K146)</f>
        <v>27.98229375</v>
      </c>
      <c r="E146" s="113">
        <v>9.3924</v>
      </c>
      <c r="F146" s="113">
        <v>0</v>
      </c>
      <c r="G146" s="113">
        <v>0</v>
      </c>
      <c r="H146" s="113">
        <v>7.58799375</v>
      </c>
      <c r="I146" s="113">
        <v>0</v>
      </c>
      <c r="J146" s="113">
        <v>11.0019</v>
      </c>
      <c r="K146" s="113">
        <v>0</v>
      </c>
      <c r="L146" s="113">
        <f t="shared" si="51"/>
        <v>1.019715</v>
      </c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>
        <v>0.3059145</v>
      </c>
      <c r="AA146" s="113">
        <v>0</v>
      </c>
      <c r="AB146" s="113">
        <v>0</v>
      </c>
      <c r="AC146" s="113">
        <v>0</v>
      </c>
      <c r="AD146" s="113">
        <v>0</v>
      </c>
      <c r="AE146" s="113">
        <v>0</v>
      </c>
      <c r="AF146" s="113">
        <v>0.3059145</v>
      </c>
      <c r="AG146" s="113">
        <v>0.407886</v>
      </c>
      <c r="AH146" s="113"/>
      <c r="AI146" s="113"/>
      <c r="AJ146" s="113">
        <f t="shared" ref="AJ146:AJ155" si="54">SUM(AK146:AT146)</f>
        <v>1.6057</v>
      </c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>
        <v>1.6057</v>
      </c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</row>
    <row r="147" hidden="1" spans="1:66">
      <c r="A147" s="102" t="s">
        <v>380</v>
      </c>
      <c r="B147" s="101" t="s">
        <v>381</v>
      </c>
      <c r="C147" s="113">
        <f t="shared" si="49"/>
        <v>0</v>
      </c>
      <c r="D147" s="113">
        <f t="shared" si="53"/>
        <v>0</v>
      </c>
      <c r="E147" s="113"/>
      <c r="F147" s="113"/>
      <c r="G147" s="113"/>
      <c r="H147" s="113"/>
      <c r="I147" s="113"/>
      <c r="J147" s="113"/>
      <c r="K147" s="113"/>
      <c r="L147" s="113">
        <f t="shared" si="51"/>
        <v>0</v>
      </c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>
        <f t="shared" si="54"/>
        <v>0</v>
      </c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</row>
    <row r="148" hidden="1" spans="1:66">
      <c r="A148" s="102" t="s">
        <v>382</v>
      </c>
      <c r="B148" s="101" t="s">
        <v>383</v>
      </c>
      <c r="C148" s="113">
        <f t="shared" si="49"/>
        <v>0</v>
      </c>
      <c r="D148" s="113">
        <f t="shared" si="53"/>
        <v>0</v>
      </c>
      <c r="E148" s="113"/>
      <c r="F148" s="113"/>
      <c r="G148" s="113"/>
      <c r="H148" s="113"/>
      <c r="I148" s="113"/>
      <c r="J148" s="113"/>
      <c r="K148" s="113"/>
      <c r="L148" s="113">
        <f t="shared" si="51"/>
        <v>0</v>
      </c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>
        <f t="shared" si="54"/>
        <v>0</v>
      </c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</row>
    <row r="149" hidden="1" spans="1:66">
      <c r="A149" s="102"/>
      <c r="B149" s="101"/>
      <c r="C149" s="113">
        <f t="shared" si="49"/>
        <v>0</v>
      </c>
      <c r="D149" s="113">
        <f t="shared" si="53"/>
        <v>0</v>
      </c>
      <c r="E149" s="113"/>
      <c r="F149" s="113"/>
      <c r="G149" s="113"/>
      <c r="H149" s="113"/>
      <c r="I149" s="113"/>
      <c r="J149" s="113"/>
      <c r="K149" s="113"/>
      <c r="L149" s="113">
        <f t="shared" si="51"/>
        <v>0</v>
      </c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>
        <f t="shared" si="54"/>
        <v>0</v>
      </c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</row>
    <row r="150" hidden="1" spans="1:66">
      <c r="A150" s="102" t="s">
        <v>384</v>
      </c>
      <c r="B150" s="101" t="s">
        <v>385</v>
      </c>
      <c r="C150" s="113">
        <f t="shared" si="49"/>
        <v>0</v>
      </c>
      <c r="D150" s="113">
        <f t="shared" si="53"/>
        <v>0</v>
      </c>
      <c r="E150" s="113"/>
      <c r="F150" s="113"/>
      <c r="G150" s="113"/>
      <c r="H150" s="113"/>
      <c r="I150" s="113"/>
      <c r="J150" s="113"/>
      <c r="K150" s="113"/>
      <c r="L150" s="113">
        <f t="shared" si="51"/>
        <v>0</v>
      </c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>
        <f t="shared" si="54"/>
        <v>0</v>
      </c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</row>
    <row r="151" hidden="1" spans="1:66">
      <c r="A151" s="102" t="s">
        <v>386</v>
      </c>
      <c r="B151" s="101" t="s">
        <v>387</v>
      </c>
      <c r="C151" s="113">
        <f t="shared" si="49"/>
        <v>0</v>
      </c>
      <c r="D151" s="113">
        <f t="shared" si="53"/>
        <v>0</v>
      </c>
      <c r="E151" s="113"/>
      <c r="F151" s="113"/>
      <c r="G151" s="113"/>
      <c r="H151" s="113"/>
      <c r="I151" s="113"/>
      <c r="J151" s="113"/>
      <c r="K151" s="113"/>
      <c r="L151" s="113">
        <f t="shared" si="51"/>
        <v>0</v>
      </c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>
        <f t="shared" si="54"/>
        <v>0</v>
      </c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</row>
    <row r="152" hidden="1" spans="1:66">
      <c r="A152" s="102" t="s">
        <v>388</v>
      </c>
      <c r="B152" s="101" t="s">
        <v>389</v>
      </c>
      <c r="C152" s="113">
        <f t="shared" si="49"/>
        <v>0</v>
      </c>
      <c r="D152" s="113">
        <f t="shared" si="53"/>
        <v>0</v>
      </c>
      <c r="E152" s="113"/>
      <c r="F152" s="113"/>
      <c r="G152" s="113"/>
      <c r="H152" s="113"/>
      <c r="I152" s="113"/>
      <c r="J152" s="113"/>
      <c r="K152" s="113"/>
      <c r="L152" s="113">
        <f t="shared" si="51"/>
        <v>0</v>
      </c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>
        <f t="shared" si="54"/>
        <v>0</v>
      </c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</row>
    <row r="153" hidden="1" spans="1:66">
      <c r="A153" s="102" t="s">
        <v>390</v>
      </c>
      <c r="B153" s="101" t="s">
        <v>391</v>
      </c>
      <c r="C153" s="113">
        <f t="shared" si="49"/>
        <v>0</v>
      </c>
      <c r="D153" s="113">
        <f t="shared" si="53"/>
        <v>0</v>
      </c>
      <c r="E153" s="113"/>
      <c r="F153" s="113"/>
      <c r="G153" s="113"/>
      <c r="H153" s="113"/>
      <c r="I153" s="113"/>
      <c r="J153" s="113"/>
      <c r="K153" s="113"/>
      <c r="L153" s="113">
        <f t="shared" si="51"/>
        <v>0</v>
      </c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>
        <f t="shared" si="54"/>
        <v>0</v>
      </c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</row>
    <row r="154" hidden="1" spans="1:66">
      <c r="A154" s="102" t="s">
        <v>392</v>
      </c>
      <c r="B154" s="101" t="s">
        <v>393</v>
      </c>
      <c r="C154" s="113">
        <f t="shared" si="49"/>
        <v>0</v>
      </c>
      <c r="D154" s="113">
        <f t="shared" si="53"/>
        <v>0</v>
      </c>
      <c r="E154" s="113"/>
      <c r="F154" s="113"/>
      <c r="G154" s="113"/>
      <c r="H154" s="113"/>
      <c r="I154" s="113"/>
      <c r="J154" s="113"/>
      <c r="K154" s="113"/>
      <c r="L154" s="113">
        <f t="shared" si="51"/>
        <v>0</v>
      </c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>
        <f t="shared" si="54"/>
        <v>0</v>
      </c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</row>
    <row r="155" hidden="1" spans="1:66">
      <c r="A155" s="102" t="s">
        <v>394</v>
      </c>
      <c r="B155" s="101" t="s">
        <v>395</v>
      </c>
      <c r="C155" s="113">
        <f t="shared" si="49"/>
        <v>0</v>
      </c>
      <c r="D155" s="113">
        <f t="shared" si="53"/>
        <v>0</v>
      </c>
      <c r="E155" s="113"/>
      <c r="F155" s="113"/>
      <c r="G155" s="113"/>
      <c r="H155" s="113"/>
      <c r="I155" s="113"/>
      <c r="J155" s="113"/>
      <c r="K155" s="113"/>
      <c r="L155" s="113">
        <f t="shared" si="51"/>
        <v>0</v>
      </c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>
        <f t="shared" si="54"/>
        <v>0</v>
      </c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</row>
    <row r="156" spans="1:66">
      <c r="A156" s="102" t="s">
        <v>396</v>
      </c>
      <c r="B156" s="101" t="s">
        <v>397</v>
      </c>
      <c r="C156" s="113">
        <f t="shared" si="49"/>
        <v>1348.219962</v>
      </c>
      <c r="D156" s="113">
        <f>D157+D163+D177+D179+D186+D191+D198+D203</f>
        <v>912.067595</v>
      </c>
      <c r="E156" s="113">
        <f t="shared" ref="E156:BN156" si="55">E157+E163+E177+E179+E186+E191+E198+E203</f>
        <v>191.4348</v>
      </c>
      <c r="F156" s="113">
        <f t="shared" si="55"/>
        <v>279.3624</v>
      </c>
      <c r="G156" s="113">
        <f t="shared" si="55"/>
        <v>20.0389</v>
      </c>
      <c r="H156" s="113">
        <f t="shared" si="55"/>
        <v>190.787195</v>
      </c>
      <c r="I156" s="113">
        <f t="shared" si="55"/>
        <v>0</v>
      </c>
      <c r="J156" s="113">
        <f t="shared" si="55"/>
        <v>3.9443</v>
      </c>
      <c r="K156" s="113">
        <f t="shared" si="55"/>
        <v>226.5</v>
      </c>
      <c r="L156" s="113">
        <f>L157+L163+L177+L179+L186+L191+L195+L198+L203</f>
        <v>238.764167</v>
      </c>
      <c r="M156" s="113">
        <f t="shared" si="55"/>
        <v>24.283</v>
      </c>
      <c r="N156" s="113">
        <f t="shared" si="55"/>
        <v>17.536</v>
      </c>
      <c r="O156" s="113">
        <f t="shared" si="55"/>
        <v>0</v>
      </c>
      <c r="P156" s="113">
        <f t="shared" si="55"/>
        <v>0.621</v>
      </c>
      <c r="Q156" s="113">
        <f t="shared" si="55"/>
        <v>11.484</v>
      </c>
      <c r="R156" s="113">
        <f t="shared" si="55"/>
        <v>8.537</v>
      </c>
      <c r="S156" s="113">
        <f t="shared" si="55"/>
        <v>12.744</v>
      </c>
      <c r="T156" s="113">
        <f t="shared" si="55"/>
        <v>0</v>
      </c>
      <c r="U156" s="113">
        <f t="shared" si="55"/>
        <v>10.918</v>
      </c>
      <c r="V156" s="113">
        <f t="shared" si="55"/>
        <v>0</v>
      </c>
      <c r="W156" s="113">
        <f t="shared" si="55"/>
        <v>33.233</v>
      </c>
      <c r="X156" s="113">
        <f t="shared" si="55"/>
        <v>0</v>
      </c>
      <c r="Y156" s="113">
        <f t="shared" si="55"/>
        <v>1.467</v>
      </c>
      <c r="Z156" s="113">
        <f t="shared" si="55"/>
        <v>9.123942</v>
      </c>
      <c r="AA156" s="113">
        <f t="shared" si="55"/>
        <v>3.2994</v>
      </c>
      <c r="AB156" s="113">
        <f t="shared" si="55"/>
        <v>6.666</v>
      </c>
      <c r="AC156" s="113">
        <f t="shared" si="55"/>
        <v>4.25</v>
      </c>
      <c r="AD156" s="113">
        <f t="shared" si="55"/>
        <v>1.8</v>
      </c>
      <c r="AE156" s="113">
        <f t="shared" si="55"/>
        <v>0</v>
      </c>
      <c r="AF156" s="113">
        <f t="shared" si="55"/>
        <v>7.911922</v>
      </c>
      <c r="AG156" s="113">
        <f t="shared" si="55"/>
        <v>4.659903</v>
      </c>
      <c r="AH156" s="113">
        <f t="shared" si="55"/>
        <v>73.645</v>
      </c>
      <c r="AI156" s="113">
        <f t="shared" si="55"/>
        <v>6.585</v>
      </c>
      <c r="AJ156" s="113">
        <f t="shared" si="55"/>
        <v>39.1582</v>
      </c>
      <c r="AK156" s="113">
        <f t="shared" si="55"/>
        <v>0</v>
      </c>
      <c r="AL156" s="113">
        <f t="shared" si="55"/>
        <v>0</v>
      </c>
      <c r="AM156" s="113">
        <f t="shared" si="55"/>
        <v>0</v>
      </c>
      <c r="AN156" s="113">
        <f t="shared" si="55"/>
        <v>0.564</v>
      </c>
      <c r="AO156" s="113">
        <f t="shared" si="55"/>
        <v>1</v>
      </c>
      <c r="AP156" s="113">
        <f t="shared" si="55"/>
        <v>0</v>
      </c>
      <c r="AQ156" s="113">
        <f t="shared" si="55"/>
        <v>1</v>
      </c>
      <c r="AR156" s="113">
        <f t="shared" si="55"/>
        <v>0</v>
      </c>
      <c r="AS156" s="113">
        <f t="shared" si="55"/>
        <v>0</v>
      </c>
      <c r="AT156" s="113">
        <f t="shared" si="55"/>
        <v>36.5942</v>
      </c>
      <c r="AU156" s="113">
        <f t="shared" si="55"/>
        <v>0</v>
      </c>
      <c r="AV156" s="113">
        <f t="shared" si="55"/>
        <v>0</v>
      </c>
      <c r="AW156" s="113">
        <f t="shared" si="55"/>
        <v>0</v>
      </c>
      <c r="AX156" s="113">
        <f t="shared" si="55"/>
        <v>0</v>
      </c>
      <c r="AY156" s="113">
        <f t="shared" si="55"/>
        <v>0</v>
      </c>
      <c r="AZ156" s="113">
        <f t="shared" si="55"/>
        <v>0</v>
      </c>
      <c r="BA156" s="113">
        <f t="shared" si="55"/>
        <v>0</v>
      </c>
      <c r="BB156" s="113">
        <f t="shared" si="55"/>
        <v>158.23</v>
      </c>
      <c r="BC156" s="113">
        <f t="shared" si="55"/>
        <v>0</v>
      </c>
      <c r="BD156" s="113">
        <f t="shared" si="55"/>
        <v>158.23</v>
      </c>
      <c r="BE156" s="113">
        <f t="shared" si="55"/>
        <v>0</v>
      </c>
      <c r="BF156" s="113">
        <f t="shared" si="55"/>
        <v>0</v>
      </c>
      <c r="BG156" s="113">
        <f t="shared" si="55"/>
        <v>0</v>
      </c>
      <c r="BH156" s="113">
        <f t="shared" si="55"/>
        <v>0</v>
      </c>
      <c r="BI156" s="113">
        <f t="shared" si="55"/>
        <v>0</v>
      </c>
      <c r="BJ156" s="113">
        <f t="shared" si="55"/>
        <v>0</v>
      </c>
      <c r="BK156" s="113">
        <f t="shared" si="55"/>
        <v>0</v>
      </c>
      <c r="BL156" s="113">
        <f t="shared" si="55"/>
        <v>0</v>
      </c>
      <c r="BM156" s="113">
        <f t="shared" si="55"/>
        <v>0</v>
      </c>
      <c r="BN156" s="113">
        <f t="shared" si="55"/>
        <v>0</v>
      </c>
    </row>
    <row r="157" hidden="1" spans="1:66">
      <c r="A157" s="102" t="s">
        <v>398</v>
      </c>
      <c r="B157" s="101" t="s">
        <v>399</v>
      </c>
      <c r="C157" s="113">
        <f t="shared" si="49"/>
        <v>0</v>
      </c>
      <c r="D157" s="113">
        <f t="shared" si="53"/>
        <v>0</v>
      </c>
      <c r="E157" s="113"/>
      <c r="F157" s="113"/>
      <c r="G157" s="113"/>
      <c r="H157" s="113"/>
      <c r="I157" s="113"/>
      <c r="J157" s="113"/>
      <c r="K157" s="113"/>
      <c r="L157" s="113">
        <f t="shared" ref="L157:L178" si="56">SUM(M157:AI157)</f>
        <v>0</v>
      </c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>
        <f t="shared" ref="AJ157:AJ162" si="57">SUM(AK157:AT157)</f>
        <v>0</v>
      </c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</row>
    <row r="158" hidden="1" spans="1:66">
      <c r="A158" s="102" t="s">
        <v>400</v>
      </c>
      <c r="B158" s="101" t="s">
        <v>401</v>
      </c>
      <c r="C158" s="113">
        <f t="shared" si="49"/>
        <v>0</v>
      </c>
      <c r="D158" s="113">
        <f t="shared" si="53"/>
        <v>0</v>
      </c>
      <c r="E158" s="113"/>
      <c r="F158" s="113"/>
      <c r="G158" s="113"/>
      <c r="H158" s="113"/>
      <c r="I158" s="113"/>
      <c r="J158" s="113"/>
      <c r="K158" s="113"/>
      <c r="L158" s="113">
        <f t="shared" si="56"/>
        <v>0</v>
      </c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>
        <f t="shared" si="57"/>
        <v>0</v>
      </c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</row>
    <row r="159" hidden="1" spans="1:66">
      <c r="A159" s="102" t="s">
        <v>402</v>
      </c>
      <c r="B159" s="101" t="s">
        <v>403</v>
      </c>
      <c r="C159" s="113">
        <f t="shared" si="49"/>
        <v>0</v>
      </c>
      <c r="D159" s="113">
        <f t="shared" si="53"/>
        <v>0</v>
      </c>
      <c r="E159" s="113"/>
      <c r="F159" s="113"/>
      <c r="G159" s="113"/>
      <c r="H159" s="113"/>
      <c r="I159" s="113"/>
      <c r="J159" s="113"/>
      <c r="K159" s="113"/>
      <c r="L159" s="113">
        <f t="shared" si="56"/>
        <v>0</v>
      </c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>
        <f t="shared" si="57"/>
        <v>0</v>
      </c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</row>
    <row r="160" hidden="1" spans="1:66">
      <c r="A160" s="102" t="s">
        <v>404</v>
      </c>
      <c r="B160" s="101" t="s">
        <v>405</v>
      </c>
      <c r="C160" s="113">
        <f t="shared" si="49"/>
        <v>0</v>
      </c>
      <c r="D160" s="113">
        <f t="shared" si="53"/>
        <v>0</v>
      </c>
      <c r="E160" s="113"/>
      <c r="F160" s="113"/>
      <c r="G160" s="113"/>
      <c r="H160" s="113"/>
      <c r="I160" s="113"/>
      <c r="J160" s="113"/>
      <c r="K160" s="113"/>
      <c r="L160" s="113">
        <f t="shared" si="56"/>
        <v>0</v>
      </c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>
        <f t="shared" si="57"/>
        <v>0</v>
      </c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</row>
    <row r="161" hidden="1" spans="1:66">
      <c r="A161" s="102" t="s">
        <v>406</v>
      </c>
      <c r="B161" s="101" t="s">
        <v>407</v>
      </c>
      <c r="C161" s="113">
        <f t="shared" si="49"/>
        <v>0</v>
      </c>
      <c r="D161" s="113">
        <f t="shared" si="53"/>
        <v>0</v>
      </c>
      <c r="E161" s="113"/>
      <c r="F161" s="113"/>
      <c r="G161" s="113"/>
      <c r="H161" s="113"/>
      <c r="I161" s="113"/>
      <c r="J161" s="113"/>
      <c r="K161" s="113"/>
      <c r="L161" s="113">
        <f t="shared" si="56"/>
        <v>0</v>
      </c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>
        <f t="shared" si="57"/>
        <v>0</v>
      </c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</row>
    <row r="162" hidden="1" spans="1:66">
      <c r="A162" s="102" t="s">
        <v>408</v>
      </c>
      <c r="B162" s="101" t="s">
        <v>409</v>
      </c>
      <c r="C162" s="113">
        <f t="shared" si="49"/>
        <v>0</v>
      </c>
      <c r="D162" s="113">
        <f t="shared" si="53"/>
        <v>0</v>
      </c>
      <c r="E162" s="113"/>
      <c r="F162" s="113"/>
      <c r="G162" s="113"/>
      <c r="H162" s="113"/>
      <c r="I162" s="113"/>
      <c r="J162" s="113"/>
      <c r="K162" s="113"/>
      <c r="L162" s="113">
        <f t="shared" si="56"/>
        <v>0</v>
      </c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>
        <f t="shared" si="57"/>
        <v>0</v>
      </c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</row>
    <row r="163" spans="1:66">
      <c r="A163" s="102" t="s">
        <v>410</v>
      </c>
      <c r="B163" s="101" t="s">
        <v>411</v>
      </c>
      <c r="C163" s="113">
        <f t="shared" si="49"/>
        <v>999.47193625</v>
      </c>
      <c r="D163" s="113">
        <f>SUM(D164:D176)</f>
        <v>649.65003625</v>
      </c>
      <c r="E163" s="113">
        <f t="shared" ref="E163:BN163" si="58">SUM(E164:E176)</f>
        <v>104.8188</v>
      </c>
      <c r="F163" s="113">
        <f t="shared" si="58"/>
        <v>181.2816</v>
      </c>
      <c r="G163" s="113">
        <f t="shared" si="58"/>
        <v>13.0189</v>
      </c>
      <c r="H163" s="113">
        <f t="shared" si="58"/>
        <v>132.95873625</v>
      </c>
      <c r="I163" s="113">
        <f t="shared" si="58"/>
        <v>0</v>
      </c>
      <c r="J163" s="113">
        <f t="shared" si="58"/>
        <v>0</v>
      </c>
      <c r="K163" s="113">
        <f t="shared" si="58"/>
        <v>217.572</v>
      </c>
      <c r="L163" s="113">
        <f t="shared" si="56"/>
        <v>168.813</v>
      </c>
      <c r="M163" s="113">
        <f>SUM(M164:M176)</f>
        <v>17.455</v>
      </c>
      <c r="N163" s="113">
        <f t="shared" si="58"/>
        <v>14</v>
      </c>
      <c r="O163" s="113">
        <f t="shared" si="58"/>
        <v>0</v>
      </c>
      <c r="P163" s="113">
        <f t="shared" si="58"/>
        <v>0.495</v>
      </c>
      <c r="Q163" s="113">
        <f t="shared" si="58"/>
        <v>8.649</v>
      </c>
      <c r="R163" s="113">
        <f t="shared" si="58"/>
        <v>5.814</v>
      </c>
      <c r="S163" s="113">
        <f t="shared" si="58"/>
        <v>8.16</v>
      </c>
      <c r="T163" s="113">
        <f t="shared" si="58"/>
        <v>0</v>
      </c>
      <c r="U163" s="113">
        <f t="shared" si="58"/>
        <v>5.265</v>
      </c>
      <c r="V163" s="113">
        <f t="shared" si="58"/>
        <v>0</v>
      </c>
      <c r="W163" s="113">
        <f t="shared" si="58"/>
        <v>29.93</v>
      </c>
      <c r="X163" s="113">
        <f t="shared" si="58"/>
        <v>0</v>
      </c>
      <c r="Y163" s="113">
        <f t="shared" si="58"/>
        <v>0.702</v>
      </c>
      <c r="Z163" s="113">
        <f t="shared" si="58"/>
        <v>5.3</v>
      </c>
      <c r="AA163" s="113">
        <f t="shared" si="58"/>
        <v>2.268</v>
      </c>
      <c r="AB163" s="113">
        <f t="shared" si="58"/>
        <v>5</v>
      </c>
      <c r="AC163" s="113">
        <f t="shared" si="58"/>
        <v>4.25</v>
      </c>
      <c r="AD163" s="113">
        <f t="shared" si="58"/>
        <v>1.8</v>
      </c>
      <c r="AE163" s="113">
        <f t="shared" si="58"/>
        <v>0</v>
      </c>
      <c r="AF163" s="113">
        <f t="shared" si="58"/>
        <v>5.33</v>
      </c>
      <c r="AG163" s="113">
        <f t="shared" si="58"/>
        <v>2.83</v>
      </c>
      <c r="AH163" s="113">
        <f t="shared" si="58"/>
        <v>45.214</v>
      </c>
      <c r="AI163" s="113">
        <f t="shared" si="58"/>
        <v>6.351</v>
      </c>
      <c r="AJ163" s="113">
        <f t="shared" si="58"/>
        <v>22.7789</v>
      </c>
      <c r="AK163" s="113">
        <f t="shared" si="58"/>
        <v>0</v>
      </c>
      <c r="AL163" s="113">
        <f t="shared" si="58"/>
        <v>0</v>
      </c>
      <c r="AM163" s="113">
        <f t="shared" si="58"/>
        <v>0</v>
      </c>
      <c r="AN163" s="113">
        <f t="shared" si="58"/>
        <v>0.564</v>
      </c>
      <c r="AO163" s="113">
        <f t="shared" si="58"/>
        <v>0</v>
      </c>
      <c r="AP163" s="113">
        <f t="shared" si="58"/>
        <v>0</v>
      </c>
      <c r="AQ163" s="113">
        <f t="shared" si="58"/>
        <v>0</v>
      </c>
      <c r="AR163" s="113">
        <f t="shared" si="58"/>
        <v>0</v>
      </c>
      <c r="AS163" s="113">
        <f t="shared" si="58"/>
        <v>0</v>
      </c>
      <c r="AT163" s="113">
        <f t="shared" si="58"/>
        <v>22.2149</v>
      </c>
      <c r="AU163" s="113">
        <f t="shared" si="58"/>
        <v>0</v>
      </c>
      <c r="AV163" s="113">
        <f t="shared" si="58"/>
        <v>0</v>
      </c>
      <c r="AW163" s="113">
        <f t="shared" si="58"/>
        <v>0</v>
      </c>
      <c r="AX163" s="113">
        <f t="shared" si="58"/>
        <v>0</v>
      </c>
      <c r="AY163" s="113">
        <f t="shared" si="58"/>
        <v>0</v>
      </c>
      <c r="AZ163" s="113">
        <f t="shared" si="58"/>
        <v>0</v>
      </c>
      <c r="BA163" s="113">
        <f t="shared" si="58"/>
        <v>0</v>
      </c>
      <c r="BB163" s="113">
        <f t="shared" si="58"/>
        <v>158.23</v>
      </c>
      <c r="BC163" s="113">
        <f t="shared" si="58"/>
        <v>0</v>
      </c>
      <c r="BD163" s="113">
        <f t="shared" si="58"/>
        <v>158.23</v>
      </c>
      <c r="BE163" s="113">
        <f t="shared" si="58"/>
        <v>0</v>
      </c>
      <c r="BF163" s="113">
        <f t="shared" si="58"/>
        <v>0</v>
      </c>
      <c r="BG163" s="113">
        <f t="shared" si="58"/>
        <v>0</v>
      </c>
      <c r="BH163" s="113">
        <f t="shared" si="58"/>
        <v>0</v>
      </c>
      <c r="BI163" s="113">
        <f t="shared" si="58"/>
        <v>0</v>
      </c>
      <c r="BJ163" s="113">
        <f t="shared" si="58"/>
        <v>0</v>
      </c>
      <c r="BK163" s="113">
        <f t="shared" si="58"/>
        <v>0</v>
      </c>
      <c r="BL163" s="113">
        <f t="shared" si="58"/>
        <v>0</v>
      </c>
      <c r="BM163" s="113">
        <f t="shared" si="58"/>
        <v>0</v>
      </c>
      <c r="BN163" s="113">
        <f t="shared" si="58"/>
        <v>0</v>
      </c>
    </row>
    <row r="164" spans="1:66">
      <c r="A164" s="102" t="s">
        <v>412</v>
      </c>
      <c r="B164" s="101" t="s">
        <v>167</v>
      </c>
      <c r="C164" s="113">
        <f t="shared" si="49"/>
        <v>809.24193625</v>
      </c>
      <c r="D164" s="113">
        <f t="shared" si="53"/>
        <v>649.65003625</v>
      </c>
      <c r="E164" s="113">
        <v>104.8188</v>
      </c>
      <c r="F164" s="113">
        <v>181.2816</v>
      </c>
      <c r="G164" s="113">
        <v>13.0189</v>
      </c>
      <c r="H164" s="113">
        <v>132.95873625</v>
      </c>
      <c r="I164" s="113">
        <v>0</v>
      </c>
      <c r="J164" s="113">
        <v>0</v>
      </c>
      <c r="K164" s="113">
        <v>217.572</v>
      </c>
      <c r="L164" s="113">
        <f t="shared" si="56"/>
        <v>136.813</v>
      </c>
      <c r="M164" s="113">
        <v>10.955</v>
      </c>
      <c r="N164" s="113">
        <v>0</v>
      </c>
      <c r="O164" s="113">
        <v>0</v>
      </c>
      <c r="P164" s="113">
        <v>0.495</v>
      </c>
      <c r="Q164" s="113">
        <v>8.649</v>
      </c>
      <c r="R164" s="113">
        <v>5.314</v>
      </c>
      <c r="S164" s="113">
        <v>5.66</v>
      </c>
      <c r="T164" s="113">
        <v>0</v>
      </c>
      <c r="U164" s="113">
        <v>5.265</v>
      </c>
      <c r="V164" s="113">
        <v>0</v>
      </c>
      <c r="W164" s="113">
        <v>28.43</v>
      </c>
      <c r="X164" s="113">
        <v>0</v>
      </c>
      <c r="Y164" s="113">
        <v>0.702</v>
      </c>
      <c r="Z164" s="113">
        <v>5.3</v>
      </c>
      <c r="AA164" s="113">
        <v>2.268</v>
      </c>
      <c r="AB164" s="113">
        <v>5</v>
      </c>
      <c r="AC164" s="113">
        <v>4.25</v>
      </c>
      <c r="AD164" s="113">
        <v>1.8</v>
      </c>
      <c r="AE164" s="113">
        <v>0</v>
      </c>
      <c r="AF164" s="113">
        <v>5.33</v>
      </c>
      <c r="AG164" s="113">
        <v>2.83</v>
      </c>
      <c r="AH164" s="113">
        <v>38.214</v>
      </c>
      <c r="AI164" s="113">
        <v>6.351</v>
      </c>
      <c r="AJ164" s="113">
        <f t="shared" ref="AJ164:AJ180" si="59">SUM(AK164:AT164)</f>
        <v>22.7789</v>
      </c>
      <c r="AK164" s="113"/>
      <c r="AL164" s="113"/>
      <c r="AM164" s="113"/>
      <c r="AN164" s="113">
        <v>0.564</v>
      </c>
      <c r="AO164" s="113">
        <v>0</v>
      </c>
      <c r="AP164" s="113">
        <v>0</v>
      </c>
      <c r="AQ164" s="113">
        <v>0</v>
      </c>
      <c r="AR164" s="113">
        <v>0</v>
      </c>
      <c r="AS164" s="113">
        <v>0</v>
      </c>
      <c r="AT164" s="113">
        <v>22.2149</v>
      </c>
      <c r="AU164" s="113"/>
      <c r="AV164" s="113"/>
      <c r="AW164" s="113"/>
      <c r="AX164" s="113">
        <f>SUM(AY164:BA164)</f>
        <v>0</v>
      </c>
      <c r="AY164" s="113"/>
      <c r="AZ164" s="113"/>
      <c r="BA164" s="113"/>
      <c r="BB164" s="113">
        <f t="shared" ref="BB164:BB170" si="60">SUM(BC164:BJ164)</f>
        <v>0</v>
      </c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</row>
    <row r="165" hidden="1" spans="1:66">
      <c r="A165" s="102" t="s">
        <v>413</v>
      </c>
      <c r="B165" s="101" t="s">
        <v>169</v>
      </c>
      <c r="C165" s="113">
        <f t="shared" si="49"/>
        <v>0</v>
      </c>
      <c r="D165" s="113">
        <f t="shared" si="53"/>
        <v>0</v>
      </c>
      <c r="E165" s="113"/>
      <c r="F165" s="113"/>
      <c r="G165" s="113"/>
      <c r="H165" s="113"/>
      <c r="I165" s="113"/>
      <c r="J165" s="113"/>
      <c r="K165" s="113"/>
      <c r="L165" s="113">
        <f t="shared" si="56"/>
        <v>0</v>
      </c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>
        <f t="shared" si="59"/>
        <v>0</v>
      </c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>
        <f t="shared" si="60"/>
        <v>0</v>
      </c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</row>
    <row r="166" spans="1:66">
      <c r="A166" s="102">
        <v>2040203</v>
      </c>
      <c r="B166" s="101" t="s">
        <v>171</v>
      </c>
      <c r="C166" s="113">
        <f t="shared" si="49"/>
        <v>32</v>
      </c>
      <c r="D166" s="113"/>
      <c r="E166" s="113"/>
      <c r="F166" s="113"/>
      <c r="G166" s="113"/>
      <c r="H166" s="113"/>
      <c r="I166" s="113"/>
      <c r="J166" s="113"/>
      <c r="K166" s="113"/>
      <c r="L166" s="113">
        <f t="shared" si="56"/>
        <v>32</v>
      </c>
      <c r="M166" s="113">
        <v>6.5</v>
      </c>
      <c r="N166" s="113">
        <v>14</v>
      </c>
      <c r="O166" s="113"/>
      <c r="P166" s="113"/>
      <c r="Q166" s="113"/>
      <c r="R166" s="113">
        <v>0.5</v>
      </c>
      <c r="S166" s="113">
        <v>2.5</v>
      </c>
      <c r="T166" s="113"/>
      <c r="U166" s="113"/>
      <c r="V166" s="113"/>
      <c r="W166" s="113">
        <v>1.5</v>
      </c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>
        <v>7</v>
      </c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</row>
    <row r="167" spans="1:66">
      <c r="A167" s="102" t="s">
        <v>414</v>
      </c>
      <c r="B167" s="101" t="s">
        <v>415</v>
      </c>
      <c r="C167" s="113">
        <f t="shared" si="49"/>
        <v>158.23</v>
      </c>
      <c r="D167" s="113">
        <f t="shared" si="53"/>
        <v>0</v>
      </c>
      <c r="E167" s="113"/>
      <c r="F167" s="113"/>
      <c r="G167" s="113"/>
      <c r="H167" s="113"/>
      <c r="I167" s="113"/>
      <c r="J167" s="113"/>
      <c r="K167" s="113"/>
      <c r="L167" s="113">
        <f t="shared" si="56"/>
        <v>0</v>
      </c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>
        <f t="shared" si="59"/>
        <v>0</v>
      </c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>
        <f t="shared" ref="AX167:AX190" si="61">SUM(AY167:BA167)</f>
        <v>0</v>
      </c>
      <c r="AY167" s="113"/>
      <c r="AZ167" s="113"/>
      <c r="BA167" s="113"/>
      <c r="BB167" s="113">
        <f t="shared" si="60"/>
        <v>158.23</v>
      </c>
      <c r="BC167" s="113"/>
      <c r="BD167" s="113">
        <v>158.23</v>
      </c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</row>
    <row r="168" hidden="1" spans="1:66">
      <c r="A168" s="102" t="s">
        <v>416</v>
      </c>
      <c r="B168" s="101" t="s">
        <v>417</v>
      </c>
      <c r="C168" s="113">
        <f t="shared" si="49"/>
        <v>0</v>
      </c>
      <c r="D168" s="113">
        <f t="shared" si="53"/>
        <v>0</v>
      </c>
      <c r="E168" s="113"/>
      <c r="F168" s="113"/>
      <c r="G168" s="113"/>
      <c r="H168" s="113"/>
      <c r="I168" s="113"/>
      <c r="J168" s="113"/>
      <c r="K168" s="113"/>
      <c r="L168" s="113">
        <f t="shared" si="56"/>
        <v>0</v>
      </c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>
        <f t="shared" si="59"/>
        <v>0</v>
      </c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>
        <f t="shared" si="61"/>
        <v>0</v>
      </c>
      <c r="AY168" s="113"/>
      <c r="AZ168" s="113"/>
      <c r="BA168" s="113"/>
      <c r="BB168" s="113">
        <f t="shared" si="60"/>
        <v>0</v>
      </c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</row>
    <row r="169" hidden="1" spans="1:66">
      <c r="A169" s="102" t="s">
        <v>418</v>
      </c>
      <c r="B169" s="101" t="s">
        <v>419</v>
      </c>
      <c r="C169" s="113">
        <f t="shared" si="49"/>
        <v>0</v>
      </c>
      <c r="D169" s="113">
        <f t="shared" si="53"/>
        <v>0</v>
      </c>
      <c r="E169" s="113"/>
      <c r="F169" s="113"/>
      <c r="G169" s="113"/>
      <c r="H169" s="113"/>
      <c r="I169" s="113"/>
      <c r="J169" s="113"/>
      <c r="K169" s="113"/>
      <c r="L169" s="113">
        <f t="shared" si="56"/>
        <v>0</v>
      </c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>
        <f t="shared" si="59"/>
        <v>0</v>
      </c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>
        <f t="shared" si="61"/>
        <v>0</v>
      </c>
      <c r="AY169" s="113"/>
      <c r="AZ169" s="113"/>
      <c r="BA169" s="113"/>
      <c r="BB169" s="113">
        <f t="shared" si="60"/>
        <v>0</v>
      </c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</row>
    <row r="170" hidden="1" spans="1:66">
      <c r="A170" s="102" t="s">
        <v>420</v>
      </c>
      <c r="B170" s="101" t="s">
        <v>421</v>
      </c>
      <c r="C170" s="113">
        <f t="shared" si="49"/>
        <v>0</v>
      </c>
      <c r="D170" s="113">
        <f t="shared" si="53"/>
        <v>0</v>
      </c>
      <c r="E170" s="113"/>
      <c r="F170" s="113"/>
      <c r="G170" s="113"/>
      <c r="H170" s="113"/>
      <c r="I170" s="113"/>
      <c r="J170" s="113"/>
      <c r="K170" s="113"/>
      <c r="L170" s="113">
        <f t="shared" si="56"/>
        <v>0</v>
      </c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>
        <f t="shared" si="59"/>
        <v>0</v>
      </c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>
        <f t="shared" si="61"/>
        <v>0</v>
      </c>
      <c r="AY170" s="113"/>
      <c r="AZ170" s="113"/>
      <c r="BA170" s="113"/>
      <c r="BB170" s="113">
        <f t="shared" si="60"/>
        <v>0</v>
      </c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</row>
    <row r="171" hidden="1" spans="1:66">
      <c r="A171" s="102" t="s">
        <v>422</v>
      </c>
      <c r="B171" s="101" t="s">
        <v>423</v>
      </c>
      <c r="C171" s="113">
        <f t="shared" si="49"/>
        <v>0</v>
      </c>
      <c r="D171" s="113">
        <f t="shared" si="53"/>
        <v>0</v>
      </c>
      <c r="E171" s="113"/>
      <c r="F171" s="113"/>
      <c r="G171" s="113"/>
      <c r="H171" s="113"/>
      <c r="I171" s="113"/>
      <c r="J171" s="113"/>
      <c r="K171" s="113"/>
      <c r="L171" s="113">
        <f t="shared" si="56"/>
        <v>0</v>
      </c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>
        <f t="shared" si="59"/>
        <v>0</v>
      </c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>
        <f t="shared" si="61"/>
        <v>0</v>
      </c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</row>
    <row r="172" hidden="1" spans="1:66">
      <c r="A172" s="102" t="s">
        <v>424</v>
      </c>
      <c r="B172" s="101" t="s">
        <v>425</v>
      </c>
      <c r="C172" s="113">
        <f t="shared" si="49"/>
        <v>0</v>
      </c>
      <c r="D172" s="113">
        <f t="shared" si="53"/>
        <v>0</v>
      </c>
      <c r="E172" s="113"/>
      <c r="F172" s="113"/>
      <c r="G172" s="113"/>
      <c r="H172" s="113"/>
      <c r="I172" s="113"/>
      <c r="J172" s="113"/>
      <c r="K172" s="113"/>
      <c r="L172" s="113">
        <f t="shared" si="56"/>
        <v>0</v>
      </c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>
        <f t="shared" si="59"/>
        <v>0</v>
      </c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>
        <f t="shared" si="61"/>
        <v>0</v>
      </c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</row>
    <row r="173" hidden="1" spans="1:66">
      <c r="A173" s="102" t="s">
        <v>426</v>
      </c>
      <c r="B173" s="101" t="s">
        <v>427</v>
      </c>
      <c r="C173" s="113">
        <f t="shared" si="49"/>
        <v>0</v>
      </c>
      <c r="D173" s="113">
        <f t="shared" si="53"/>
        <v>0</v>
      </c>
      <c r="E173" s="113"/>
      <c r="F173" s="113"/>
      <c r="G173" s="113"/>
      <c r="H173" s="113"/>
      <c r="I173" s="113"/>
      <c r="J173" s="113"/>
      <c r="K173" s="113"/>
      <c r="L173" s="113">
        <f t="shared" si="56"/>
        <v>0</v>
      </c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>
        <f t="shared" si="59"/>
        <v>0</v>
      </c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>
        <f t="shared" si="61"/>
        <v>0</v>
      </c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</row>
    <row r="174" hidden="1" spans="1:66">
      <c r="A174" s="102" t="s">
        <v>428</v>
      </c>
      <c r="B174" s="101" t="s">
        <v>429</v>
      </c>
      <c r="C174" s="113">
        <f t="shared" si="49"/>
        <v>0</v>
      </c>
      <c r="D174" s="113">
        <f t="shared" si="53"/>
        <v>0</v>
      </c>
      <c r="E174" s="113"/>
      <c r="F174" s="113"/>
      <c r="G174" s="113"/>
      <c r="H174" s="113"/>
      <c r="I174" s="113"/>
      <c r="J174" s="113"/>
      <c r="K174" s="113"/>
      <c r="L174" s="113">
        <f t="shared" si="56"/>
        <v>0</v>
      </c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>
        <f t="shared" si="59"/>
        <v>0</v>
      </c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>
        <f t="shared" si="61"/>
        <v>0</v>
      </c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</row>
    <row r="175" hidden="1" spans="1:66">
      <c r="A175" s="102" t="s">
        <v>430</v>
      </c>
      <c r="B175" s="101" t="s">
        <v>237</v>
      </c>
      <c r="C175" s="113">
        <f t="shared" si="49"/>
        <v>0</v>
      </c>
      <c r="D175" s="113">
        <f t="shared" si="53"/>
        <v>0</v>
      </c>
      <c r="E175" s="113"/>
      <c r="F175" s="113"/>
      <c r="G175" s="113"/>
      <c r="H175" s="113"/>
      <c r="I175" s="113"/>
      <c r="J175" s="113"/>
      <c r="K175" s="113"/>
      <c r="L175" s="113">
        <f t="shared" si="56"/>
        <v>0</v>
      </c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>
        <f t="shared" si="59"/>
        <v>0</v>
      </c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>
        <f t="shared" si="61"/>
        <v>0</v>
      </c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</row>
    <row r="176" hidden="1" spans="1:66">
      <c r="A176" s="102" t="s">
        <v>431</v>
      </c>
      <c r="B176" s="101" t="s">
        <v>432</v>
      </c>
      <c r="C176" s="113">
        <f t="shared" si="49"/>
        <v>0</v>
      </c>
      <c r="D176" s="113">
        <f t="shared" si="53"/>
        <v>0</v>
      </c>
      <c r="E176" s="113"/>
      <c r="F176" s="113"/>
      <c r="G176" s="113"/>
      <c r="H176" s="113"/>
      <c r="I176" s="113"/>
      <c r="J176" s="113"/>
      <c r="K176" s="113"/>
      <c r="L176" s="113">
        <f t="shared" si="56"/>
        <v>0</v>
      </c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>
        <f t="shared" si="59"/>
        <v>0</v>
      </c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>
        <f t="shared" si="61"/>
        <v>0</v>
      </c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</row>
    <row r="177" hidden="1" spans="1:66">
      <c r="A177" s="102" t="s">
        <v>433</v>
      </c>
      <c r="B177" s="101" t="s">
        <v>434</v>
      </c>
      <c r="C177" s="113">
        <f t="shared" si="49"/>
        <v>0</v>
      </c>
      <c r="D177" s="113">
        <f t="shared" si="53"/>
        <v>0</v>
      </c>
      <c r="E177" s="113"/>
      <c r="F177" s="113"/>
      <c r="G177" s="113"/>
      <c r="H177" s="113"/>
      <c r="I177" s="113"/>
      <c r="J177" s="113"/>
      <c r="K177" s="113"/>
      <c r="L177" s="113">
        <f t="shared" si="56"/>
        <v>0</v>
      </c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>
        <f t="shared" si="59"/>
        <v>0</v>
      </c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>
        <f t="shared" si="61"/>
        <v>0</v>
      </c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</row>
    <row r="178" hidden="1" spans="1:66">
      <c r="A178" s="102" t="s">
        <v>435</v>
      </c>
      <c r="B178" s="101" t="s">
        <v>436</v>
      </c>
      <c r="C178" s="113">
        <f t="shared" si="49"/>
        <v>0</v>
      </c>
      <c r="D178" s="113">
        <f t="shared" si="53"/>
        <v>0</v>
      </c>
      <c r="E178" s="113"/>
      <c r="F178" s="113"/>
      <c r="G178" s="113"/>
      <c r="H178" s="113"/>
      <c r="I178" s="113"/>
      <c r="J178" s="113"/>
      <c r="K178" s="113"/>
      <c r="L178" s="113">
        <f t="shared" si="56"/>
        <v>0</v>
      </c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>
        <f t="shared" si="59"/>
        <v>0</v>
      </c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>
        <f t="shared" si="61"/>
        <v>0</v>
      </c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</row>
    <row r="179" spans="1:66">
      <c r="A179" s="102" t="s">
        <v>437</v>
      </c>
      <c r="B179" s="101" t="s">
        <v>438</v>
      </c>
      <c r="C179" s="113">
        <f t="shared" si="49"/>
        <v>161.65005625</v>
      </c>
      <c r="D179" s="113">
        <f t="shared" si="53"/>
        <v>120.78209625</v>
      </c>
      <c r="E179" s="113">
        <f>SUM(E180:E185)</f>
        <v>38.58</v>
      </c>
      <c r="F179" s="113">
        <f t="shared" ref="F179:L179" si="62">SUM(F180:F185)</f>
        <v>47.0088</v>
      </c>
      <c r="G179" s="113">
        <f t="shared" si="62"/>
        <v>3.2529</v>
      </c>
      <c r="H179" s="113">
        <f t="shared" si="62"/>
        <v>26.56439625</v>
      </c>
      <c r="I179" s="113">
        <f t="shared" si="62"/>
        <v>0</v>
      </c>
      <c r="J179" s="113">
        <f t="shared" si="62"/>
        <v>0</v>
      </c>
      <c r="K179" s="113">
        <f t="shared" si="62"/>
        <v>5.376</v>
      </c>
      <c r="L179" s="113">
        <f t="shared" si="62"/>
        <v>34.42796</v>
      </c>
      <c r="M179" s="113">
        <f t="shared" ref="M179:BN179" si="63">SUM(M180:M185)</f>
        <v>5.31</v>
      </c>
      <c r="N179" s="113">
        <f t="shared" si="63"/>
        <v>1.53</v>
      </c>
      <c r="O179" s="113">
        <f t="shared" si="63"/>
        <v>0</v>
      </c>
      <c r="P179" s="113">
        <f t="shared" si="63"/>
        <v>0.027</v>
      </c>
      <c r="Q179" s="113">
        <f t="shared" si="63"/>
        <v>1.53</v>
      </c>
      <c r="R179" s="113">
        <f t="shared" si="63"/>
        <v>0.997</v>
      </c>
      <c r="S179" s="113">
        <f t="shared" si="63"/>
        <v>2.24</v>
      </c>
      <c r="T179" s="113">
        <f t="shared" si="63"/>
        <v>0</v>
      </c>
      <c r="U179" s="113">
        <f t="shared" si="63"/>
        <v>1.908</v>
      </c>
      <c r="V179" s="113">
        <f t="shared" si="63"/>
        <v>0</v>
      </c>
      <c r="W179" s="113">
        <f t="shared" si="63"/>
        <v>2.358</v>
      </c>
      <c r="X179" s="113">
        <f t="shared" si="63"/>
        <v>0</v>
      </c>
      <c r="Y179" s="113">
        <f t="shared" si="63"/>
        <v>0.288</v>
      </c>
      <c r="Z179" s="113">
        <f t="shared" si="63"/>
        <v>1.5</v>
      </c>
      <c r="AA179" s="113">
        <f t="shared" si="63"/>
        <v>0.57096</v>
      </c>
      <c r="AB179" s="113">
        <f t="shared" si="63"/>
        <v>0</v>
      </c>
      <c r="AC179" s="113">
        <f t="shared" si="63"/>
        <v>0</v>
      </c>
      <c r="AD179" s="113">
        <f t="shared" si="63"/>
        <v>0</v>
      </c>
      <c r="AE179" s="113">
        <f t="shared" si="63"/>
        <v>0</v>
      </c>
      <c r="AF179" s="113">
        <f t="shared" si="63"/>
        <v>0.91</v>
      </c>
      <c r="AG179" s="113">
        <f t="shared" si="63"/>
        <v>0.49</v>
      </c>
      <c r="AH179" s="113">
        <f t="shared" si="63"/>
        <v>14.625</v>
      </c>
      <c r="AI179" s="113">
        <f t="shared" si="63"/>
        <v>0.144</v>
      </c>
      <c r="AJ179" s="113">
        <f t="shared" si="59"/>
        <v>6.44</v>
      </c>
      <c r="AK179" s="113">
        <f t="shared" si="63"/>
        <v>0</v>
      </c>
      <c r="AL179" s="113">
        <f t="shared" si="63"/>
        <v>0</v>
      </c>
      <c r="AM179" s="113">
        <f t="shared" si="63"/>
        <v>0</v>
      </c>
      <c r="AN179" s="113">
        <f t="shared" si="63"/>
        <v>0</v>
      </c>
      <c r="AO179" s="113">
        <f t="shared" si="63"/>
        <v>0</v>
      </c>
      <c r="AP179" s="113">
        <f t="shared" si="63"/>
        <v>0</v>
      </c>
      <c r="AQ179" s="113">
        <f t="shared" si="63"/>
        <v>0</v>
      </c>
      <c r="AR179" s="113">
        <f t="shared" si="63"/>
        <v>0</v>
      </c>
      <c r="AS179" s="113">
        <f t="shared" si="63"/>
        <v>0</v>
      </c>
      <c r="AT179" s="113">
        <f t="shared" si="63"/>
        <v>6.44</v>
      </c>
      <c r="AU179" s="113">
        <f t="shared" si="63"/>
        <v>0</v>
      </c>
      <c r="AV179" s="113">
        <f t="shared" si="63"/>
        <v>0</v>
      </c>
      <c r="AW179" s="113">
        <f t="shared" si="63"/>
        <v>0</v>
      </c>
      <c r="AX179" s="113">
        <f t="shared" si="63"/>
        <v>0</v>
      </c>
      <c r="AY179" s="113">
        <f t="shared" si="63"/>
        <v>0</v>
      </c>
      <c r="AZ179" s="113">
        <f t="shared" si="63"/>
        <v>0</v>
      </c>
      <c r="BA179" s="113">
        <f t="shared" si="63"/>
        <v>0</v>
      </c>
      <c r="BB179" s="113">
        <f t="shared" si="63"/>
        <v>0</v>
      </c>
      <c r="BC179" s="113">
        <f t="shared" si="63"/>
        <v>0</v>
      </c>
      <c r="BD179" s="113">
        <f t="shared" si="63"/>
        <v>0</v>
      </c>
      <c r="BE179" s="113">
        <f t="shared" si="63"/>
        <v>0</v>
      </c>
      <c r="BF179" s="113">
        <f t="shared" si="63"/>
        <v>0</v>
      </c>
      <c r="BG179" s="113">
        <f t="shared" si="63"/>
        <v>0</v>
      </c>
      <c r="BH179" s="113">
        <f t="shared" si="63"/>
        <v>0</v>
      </c>
      <c r="BI179" s="113">
        <f t="shared" si="63"/>
        <v>0</v>
      </c>
      <c r="BJ179" s="113">
        <f t="shared" si="63"/>
        <v>0</v>
      </c>
      <c r="BK179" s="113">
        <f t="shared" si="63"/>
        <v>0</v>
      </c>
      <c r="BL179" s="113">
        <f t="shared" si="63"/>
        <v>0</v>
      </c>
      <c r="BM179" s="113">
        <f t="shared" si="63"/>
        <v>0</v>
      </c>
      <c r="BN179" s="113">
        <f t="shared" si="63"/>
        <v>0</v>
      </c>
    </row>
    <row r="180" spans="1:66">
      <c r="A180" s="102" t="s">
        <v>439</v>
      </c>
      <c r="B180" s="101" t="s">
        <v>167</v>
      </c>
      <c r="C180" s="113">
        <f t="shared" si="49"/>
        <v>161.65005625</v>
      </c>
      <c r="D180" s="113">
        <f t="shared" si="53"/>
        <v>120.78209625</v>
      </c>
      <c r="E180" s="113">
        <v>38.58</v>
      </c>
      <c r="F180" s="113">
        <v>47.0088</v>
      </c>
      <c r="G180" s="113">
        <v>3.2529</v>
      </c>
      <c r="H180" s="113">
        <v>26.56439625</v>
      </c>
      <c r="I180" s="113"/>
      <c r="J180" s="113">
        <v>0</v>
      </c>
      <c r="K180" s="113">
        <v>5.376</v>
      </c>
      <c r="L180" s="113">
        <f t="shared" ref="L180:L190" si="64">SUM(M180:AI180)</f>
        <v>34.42796</v>
      </c>
      <c r="M180" s="113">
        <v>5.31</v>
      </c>
      <c r="N180" s="113">
        <v>1.53</v>
      </c>
      <c r="O180" s="113"/>
      <c r="P180" s="113">
        <v>0.027</v>
      </c>
      <c r="Q180" s="113">
        <v>1.53</v>
      </c>
      <c r="R180" s="113">
        <v>0.997</v>
      </c>
      <c r="S180" s="113">
        <v>2.24</v>
      </c>
      <c r="T180" s="113"/>
      <c r="U180" s="113">
        <v>1.908</v>
      </c>
      <c r="V180" s="113"/>
      <c r="W180" s="113">
        <v>2.358</v>
      </c>
      <c r="X180" s="113"/>
      <c r="Y180" s="113">
        <v>0.288</v>
      </c>
      <c r="Z180" s="113">
        <v>1.5</v>
      </c>
      <c r="AA180" s="113">
        <v>0.57096</v>
      </c>
      <c r="AB180" s="113">
        <v>0</v>
      </c>
      <c r="AC180" s="113"/>
      <c r="AD180" s="113"/>
      <c r="AE180" s="113"/>
      <c r="AF180" s="113">
        <v>0.91</v>
      </c>
      <c r="AG180" s="113">
        <v>0.49</v>
      </c>
      <c r="AH180" s="113">
        <v>14.625</v>
      </c>
      <c r="AI180" s="113">
        <v>0.144</v>
      </c>
      <c r="AJ180" s="113">
        <f t="shared" si="59"/>
        <v>6.44</v>
      </c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>
        <v>6.44</v>
      </c>
      <c r="AU180" s="113"/>
      <c r="AV180" s="113"/>
      <c r="AW180" s="113"/>
      <c r="AX180" s="113">
        <f t="shared" si="61"/>
        <v>0</v>
      </c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</row>
    <row r="181" hidden="1" spans="1:66">
      <c r="A181" s="102" t="s">
        <v>440</v>
      </c>
      <c r="B181" s="101" t="s">
        <v>169</v>
      </c>
      <c r="C181" s="113">
        <f t="shared" si="49"/>
        <v>0</v>
      </c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</row>
    <row r="182" hidden="1" spans="1:66">
      <c r="A182" s="102" t="s">
        <v>441</v>
      </c>
      <c r="B182" s="101" t="s">
        <v>442</v>
      </c>
      <c r="C182" s="113">
        <f t="shared" si="49"/>
        <v>0</v>
      </c>
      <c r="D182" s="113">
        <f t="shared" si="53"/>
        <v>0</v>
      </c>
      <c r="E182" s="113"/>
      <c r="F182" s="113"/>
      <c r="G182" s="113"/>
      <c r="H182" s="113"/>
      <c r="I182" s="113"/>
      <c r="J182" s="113"/>
      <c r="K182" s="113"/>
      <c r="L182" s="113">
        <f t="shared" si="64"/>
        <v>0</v>
      </c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>
        <f>SUM(AK182:AT182)</f>
        <v>0</v>
      </c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>
        <f t="shared" si="61"/>
        <v>0</v>
      </c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</row>
    <row r="183" hidden="1" spans="1:66">
      <c r="A183" s="102" t="s">
        <v>443</v>
      </c>
      <c r="B183" s="101" t="s">
        <v>444</v>
      </c>
      <c r="C183" s="113">
        <f t="shared" si="49"/>
        <v>0</v>
      </c>
      <c r="D183" s="113">
        <f t="shared" si="53"/>
        <v>0</v>
      </c>
      <c r="E183" s="113"/>
      <c r="F183" s="113"/>
      <c r="G183" s="113"/>
      <c r="H183" s="113"/>
      <c r="I183" s="113"/>
      <c r="J183" s="113"/>
      <c r="K183" s="113"/>
      <c r="L183" s="113">
        <f t="shared" si="64"/>
        <v>0</v>
      </c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>
        <f>SUM(AK183:AT183)</f>
        <v>0</v>
      </c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>
        <f t="shared" si="61"/>
        <v>0</v>
      </c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</row>
    <row r="184" hidden="1" spans="1:66">
      <c r="A184" s="102" t="s">
        <v>445</v>
      </c>
      <c r="B184" s="101" t="s">
        <v>446</v>
      </c>
      <c r="C184" s="113">
        <f t="shared" si="49"/>
        <v>0</v>
      </c>
      <c r="D184" s="113">
        <f t="shared" si="53"/>
        <v>0</v>
      </c>
      <c r="E184" s="113"/>
      <c r="F184" s="113"/>
      <c r="G184" s="113"/>
      <c r="H184" s="113"/>
      <c r="I184" s="113"/>
      <c r="J184" s="113"/>
      <c r="K184" s="113"/>
      <c r="L184" s="113">
        <f t="shared" si="64"/>
        <v>0</v>
      </c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>
        <f>SUM(AK184:AT184)</f>
        <v>0</v>
      </c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>
        <f t="shared" si="61"/>
        <v>0</v>
      </c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</row>
    <row r="185" hidden="1" spans="1:66">
      <c r="A185" s="102" t="s">
        <v>447</v>
      </c>
      <c r="B185" s="101" t="s">
        <v>448</v>
      </c>
      <c r="C185" s="113">
        <f t="shared" si="49"/>
        <v>0</v>
      </c>
      <c r="D185" s="113">
        <f t="shared" si="53"/>
        <v>0</v>
      </c>
      <c r="E185" s="113"/>
      <c r="F185" s="113"/>
      <c r="G185" s="113"/>
      <c r="H185" s="113"/>
      <c r="I185" s="113"/>
      <c r="J185" s="113"/>
      <c r="K185" s="113"/>
      <c r="L185" s="113">
        <f t="shared" si="64"/>
        <v>0</v>
      </c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>
        <f>SUM(AK185:AT185)</f>
        <v>0</v>
      </c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>
        <f t="shared" si="61"/>
        <v>0</v>
      </c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</row>
    <row r="186" spans="1:66">
      <c r="A186" s="102" t="s">
        <v>449</v>
      </c>
      <c r="B186" s="101" t="s">
        <v>450</v>
      </c>
      <c r="C186" s="113">
        <f t="shared" si="49"/>
        <v>142.67950425</v>
      </c>
      <c r="D186" s="113">
        <f>SUM(D187:D190)</f>
        <v>113.93846425</v>
      </c>
      <c r="E186" s="113">
        <f t="shared" ref="E186:BN186" si="65">SUM(E187:E190)</f>
        <v>37.8156</v>
      </c>
      <c r="F186" s="113">
        <f t="shared" si="65"/>
        <v>40.548</v>
      </c>
      <c r="G186" s="113">
        <f t="shared" si="65"/>
        <v>2.9154</v>
      </c>
      <c r="H186" s="113">
        <f t="shared" si="65"/>
        <v>25.16316425</v>
      </c>
      <c r="I186" s="113">
        <f t="shared" si="65"/>
        <v>0</v>
      </c>
      <c r="J186" s="113">
        <f t="shared" si="65"/>
        <v>3.9443</v>
      </c>
      <c r="K186" s="113">
        <f t="shared" si="65"/>
        <v>3.552</v>
      </c>
      <c r="L186" s="113">
        <f t="shared" si="64"/>
        <v>22.53044</v>
      </c>
      <c r="M186" s="113">
        <f t="shared" si="65"/>
        <v>0.54</v>
      </c>
      <c r="N186" s="113">
        <f t="shared" si="65"/>
        <v>0.54</v>
      </c>
      <c r="O186" s="113">
        <f t="shared" si="65"/>
        <v>0</v>
      </c>
      <c r="P186" s="113">
        <f t="shared" si="65"/>
        <v>0.09</v>
      </c>
      <c r="Q186" s="113">
        <f t="shared" si="65"/>
        <v>1.08</v>
      </c>
      <c r="R186" s="113">
        <f t="shared" si="65"/>
        <v>1.15</v>
      </c>
      <c r="S186" s="113">
        <f t="shared" si="65"/>
        <v>1.56</v>
      </c>
      <c r="T186" s="113">
        <f t="shared" si="65"/>
        <v>0</v>
      </c>
      <c r="U186" s="113">
        <f t="shared" si="65"/>
        <v>2.7</v>
      </c>
      <c r="V186" s="113">
        <f t="shared" si="65"/>
        <v>0</v>
      </c>
      <c r="W186" s="113">
        <f t="shared" si="65"/>
        <v>0.72</v>
      </c>
      <c r="X186" s="113">
        <f t="shared" si="65"/>
        <v>0</v>
      </c>
      <c r="Y186" s="113">
        <f t="shared" si="65"/>
        <v>0.405</v>
      </c>
      <c r="Z186" s="113">
        <f t="shared" si="65"/>
        <v>1.3</v>
      </c>
      <c r="AA186" s="113">
        <f t="shared" si="65"/>
        <v>0.34344</v>
      </c>
      <c r="AB186" s="113">
        <f t="shared" si="65"/>
        <v>0.54</v>
      </c>
      <c r="AC186" s="113">
        <f t="shared" si="65"/>
        <v>0</v>
      </c>
      <c r="AD186" s="113">
        <f t="shared" si="65"/>
        <v>0</v>
      </c>
      <c r="AE186" s="113">
        <f t="shared" si="65"/>
        <v>0</v>
      </c>
      <c r="AF186" s="113">
        <f t="shared" si="65"/>
        <v>1.24</v>
      </c>
      <c r="AG186" s="113">
        <f t="shared" si="65"/>
        <v>0.8</v>
      </c>
      <c r="AH186" s="113">
        <f t="shared" si="65"/>
        <v>9.432</v>
      </c>
      <c r="AI186" s="113">
        <f t="shared" si="65"/>
        <v>0.09</v>
      </c>
      <c r="AJ186" s="113">
        <f t="shared" si="65"/>
        <v>6.2106</v>
      </c>
      <c r="AK186" s="113">
        <f t="shared" si="65"/>
        <v>0</v>
      </c>
      <c r="AL186" s="113">
        <f t="shared" si="65"/>
        <v>0</v>
      </c>
      <c r="AM186" s="113">
        <f t="shared" si="65"/>
        <v>0</v>
      </c>
      <c r="AN186" s="113">
        <f t="shared" si="65"/>
        <v>0</v>
      </c>
      <c r="AO186" s="113">
        <f t="shared" si="65"/>
        <v>0</v>
      </c>
      <c r="AP186" s="113">
        <f t="shared" si="65"/>
        <v>0</v>
      </c>
      <c r="AQ186" s="113">
        <f t="shared" si="65"/>
        <v>0</v>
      </c>
      <c r="AR186" s="113">
        <f t="shared" si="65"/>
        <v>0</v>
      </c>
      <c r="AS186" s="113">
        <f t="shared" si="65"/>
        <v>0</v>
      </c>
      <c r="AT186" s="113">
        <f t="shared" si="65"/>
        <v>6.2106</v>
      </c>
      <c r="AU186" s="113">
        <f t="shared" si="65"/>
        <v>0</v>
      </c>
      <c r="AV186" s="113">
        <f t="shared" si="65"/>
        <v>0</v>
      </c>
      <c r="AW186" s="113">
        <f t="shared" si="65"/>
        <v>0</v>
      </c>
      <c r="AX186" s="113">
        <f t="shared" si="65"/>
        <v>0</v>
      </c>
      <c r="AY186" s="113">
        <f t="shared" si="65"/>
        <v>0</v>
      </c>
      <c r="AZ186" s="113">
        <f t="shared" si="65"/>
        <v>0</v>
      </c>
      <c r="BA186" s="113">
        <f t="shared" si="65"/>
        <v>0</v>
      </c>
      <c r="BB186" s="113">
        <f t="shared" si="65"/>
        <v>0</v>
      </c>
      <c r="BC186" s="113">
        <f t="shared" si="65"/>
        <v>0</v>
      </c>
      <c r="BD186" s="113">
        <f t="shared" si="65"/>
        <v>0</v>
      </c>
      <c r="BE186" s="113">
        <f t="shared" si="65"/>
        <v>0</v>
      </c>
      <c r="BF186" s="113">
        <f t="shared" si="65"/>
        <v>0</v>
      </c>
      <c r="BG186" s="113">
        <f t="shared" si="65"/>
        <v>0</v>
      </c>
      <c r="BH186" s="113">
        <f t="shared" si="65"/>
        <v>0</v>
      </c>
      <c r="BI186" s="113">
        <f t="shared" si="65"/>
        <v>0</v>
      </c>
      <c r="BJ186" s="113">
        <f t="shared" si="65"/>
        <v>0</v>
      </c>
      <c r="BK186" s="113">
        <f t="shared" si="65"/>
        <v>0</v>
      </c>
      <c r="BL186" s="113">
        <f t="shared" si="65"/>
        <v>0</v>
      </c>
      <c r="BM186" s="113">
        <f t="shared" si="65"/>
        <v>0</v>
      </c>
      <c r="BN186" s="113">
        <f t="shared" si="65"/>
        <v>0</v>
      </c>
    </row>
    <row r="187" spans="1:66">
      <c r="A187" s="102" t="s">
        <v>451</v>
      </c>
      <c r="B187" s="101" t="s">
        <v>167</v>
      </c>
      <c r="C187" s="113">
        <f t="shared" si="49"/>
        <v>142.67950425</v>
      </c>
      <c r="D187" s="113">
        <f t="shared" si="53"/>
        <v>113.93846425</v>
      </c>
      <c r="E187" s="113">
        <v>37.8156</v>
      </c>
      <c r="F187" s="113">
        <v>40.548</v>
      </c>
      <c r="G187" s="113">
        <v>2.9154</v>
      </c>
      <c r="H187" s="113">
        <v>25.16316425</v>
      </c>
      <c r="I187" s="113"/>
      <c r="J187" s="113">
        <v>3.9443</v>
      </c>
      <c r="K187" s="113">
        <v>3.552</v>
      </c>
      <c r="L187" s="113">
        <f t="shared" si="64"/>
        <v>22.53044</v>
      </c>
      <c r="M187" s="113">
        <v>0.54</v>
      </c>
      <c r="N187" s="113">
        <v>0.54</v>
      </c>
      <c r="O187" s="113"/>
      <c r="P187" s="113">
        <v>0.09</v>
      </c>
      <c r="Q187" s="113">
        <v>1.08</v>
      </c>
      <c r="R187" s="113">
        <v>1.15</v>
      </c>
      <c r="S187" s="113">
        <v>1.56</v>
      </c>
      <c r="T187" s="113"/>
      <c r="U187" s="113">
        <v>2.7</v>
      </c>
      <c r="V187" s="113"/>
      <c r="W187" s="113">
        <v>0.72</v>
      </c>
      <c r="X187" s="113"/>
      <c r="Y187" s="113">
        <v>0.405</v>
      </c>
      <c r="Z187" s="113">
        <v>1.3</v>
      </c>
      <c r="AA187" s="113">
        <v>0.34344</v>
      </c>
      <c r="AB187" s="113">
        <v>0.54</v>
      </c>
      <c r="AC187" s="113"/>
      <c r="AD187" s="113"/>
      <c r="AE187" s="113"/>
      <c r="AF187" s="113">
        <v>1.24</v>
      </c>
      <c r="AG187" s="113">
        <v>0.8</v>
      </c>
      <c r="AH187" s="113">
        <v>9.432</v>
      </c>
      <c r="AI187" s="113">
        <v>0.09</v>
      </c>
      <c r="AJ187" s="113">
        <f>SUM(AK187:AT187)</f>
        <v>6.2106</v>
      </c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>
        <v>6.2106</v>
      </c>
      <c r="AU187" s="113"/>
      <c r="AV187" s="113"/>
      <c r="AW187" s="113"/>
      <c r="AX187" s="113">
        <f t="shared" si="61"/>
        <v>0</v>
      </c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</row>
    <row r="188" hidden="1" spans="1:66">
      <c r="A188" s="102" t="s">
        <v>452</v>
      </c>
      <c r="B188" s="101" t="s">
        <v>169</v>
      </c>
      <c r="C188" s="113">
        <f t="shared" si="49"/>
        <v>0</v>
      </c>
      <c r="D188" s="113">
        <f t="shared" si="53"/>
        <v>0</v>
      </c>
      <c r="E188" s="113"/>
      <c r="F188" s="113"/>
      <c r="G188" s="113"/>
      <c r="H188" s="113"/>
      <c r="I188" s="113"/>
      <c r="J188" s="113"/>
      <c r="K188" s="113"/>
      <c r="L188" s="113">
        <f t="shared" si="64"/>
        <v>0</v>
      </c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>
        <f>SUM(AK188:AT188)</f>
        <v>0</v>
      </c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>
        <f>SUM(BC188:BJ188)</f>
        <v>0</v>
      </c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</row>
    <row r="189" hidden="1" spans="1:66">
      <c r="A189" s="102" t="s">
        <v>453</v>
      </c>
      <c r="B189" s="101" t="s">
        <v>192</v>
      </c>
      <c r="C189" s="113">
        <f t="shared" si="49"/>
        <v>0</v>
      </c>
      <c r="D189" s="113">
        <f t="shared" si="53"/>
        <v>0</v>
      </c>
      <c r="E189" s="113"/>
      <c r="F189" s="113"/>
      <c r="G189" s="113"/>
      <c r="H189" s="113"/>
      <c r="I189" s="113"/>
      <c r="J189" s="113"/>
      <c r="K189" s="113"/>
      <c r="L189" s="113">
        <f t="shared" si="64"/>
        <v>0</v>
      </c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>
        <f>SUM(AK189:AT189)</f>
        <v>0</v>
      </c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>
        <f t="shared" si="61"/>
        <v>0</v>
      </c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</row>
    <row r="190" hidden="1" spans="1:66">
      <c r="A190" s="102" t="s">
        <v>454</v>
      </c>
      <c r="B190" s="101" t="s">
        <v>455</v>
      </c>
      <c r="C190" s="113">
        <f t="shared" si="49"/>
        <v>0</v>
      </c>
      <c r="D190" s="113">
        <f t="shared" si="53"/>
        <v>0</v>
      </c>
      <c r="E190" s="113"/>
      <c r="F190" s="113"/>
      <c r="G190" s="113"/>
      <c r="H190" s="113"/>
      <c r="I190" s="113"/>
      <c r="J190" s="113"/>
      <c r="K190" s="113"/>
      <c r="L190" s="113">
        <f t="shared" si="64"/>
        <v>0</v>
      </c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>
        <f>SUM(AK190:AT190)</f>
        <v>0</v>
      </c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>
        <f t="shared" si="61"/>
        <v>0</v>
      </c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</row>
    <row r="191" spans="1:66">
      <c r="A191" s="102" t="s">
        <v>456</v>
      </c>
      <c r="B191" s="101" t="s">
        <v>457</v>
      </c>
      <c r="C191" s="113">
        <f t="shared" si="49"/>
        <v>44.41846525</v>
      </c>
      <c r="D191" s="113">
        <f>SUM(D192:D197)</f>
        <v>27.69699825</v>
      </c>
      <c r="E191" s="113">
        <f t="shared" ref="E191:L191" si="66">SUM(E192:E197)</f>
        <v>10.2204</v>
      </c>
      <c r="F191" s="113">
        <f t="shared" si="66"/>
        <v>10.524</v>
      </c>
      <c r="G191" s="113">
        <f t="shared" si="66"/>
        <v>0.8517</v>
      </c>
      <c r="H191" s="113">
        <f t="shared" si="66"/>
        <v>6.10089825</v>
      </c>
      <c r="I191" s="113">
        <f t="shared" si="66"/>
        <v>0</v>
      </c>
      <c r="J191" s="113">
        <f t="shared" si="66"/>
        <v>0</v>
      </c>
      <c r="K191" s="113">
        <f t="shared" si="66"/>
        <v>0</v>
      </c>
      <c r="L191" s="113">
        <f t="shared" si="66"/>
        <v>12.992767</v>
      </c>
      <c r="M191" s="113">
        <f t="shared" ref="M191:AT191" si="67">SUM(M192:M197)</f>
        <v>0.978</v>
      </c>
      <c r="N191" s="113">
        <f t="shared" si="67"/>
        <v>1.466</v>
      </c>
      <c r="O191" s="113">
        <f t="shared" si="67"/>
        <v>0</v>
      </c>
      <c r="P191" s="113">
        <f t="shared" si="67"/>
        <v>0.009</v>
      </c>
      <c r="Q191" s="113">
        <f t="shared" si="67"/>
        <v>0.225</v>
      </c>
      <c r="R191" s="113">
        <f t="shared" si="67"/>
        <v>0.576</v>
      </c>
      <c r="S191" s="113">
        <f t="shared" si="67"/>
        <v>0.784</v>
      </c>
      <c r="T191" s="113">
        <f t="shared" si="67"/>
        <v>0</v>
      </c>
      <c r="U191" s="113">
        <f t="shared" si="67"/>
        <v>1.045</v>
      </c>
      <c r="V191" s="113">
        <f t="shared" si="67"/>
        <v>0</v>
      </c>
      <c r="W191" s="113">
        <f t="shared" si="67"/>
        <v>0.225</v>
      </c>
      <c r="X191" s="113">
        <f t="shared" si="67"/>
        <v>0</v>
      </c>
      <c r="Y191" s="113">
        <f t="shared" si="67"/>
        <v>0.072</v>
      </c>
      <c r="Z191" s="113">
        <f t="shared" si="67"/>
        <v>1.023942</v>
      </c>
      <c r="AA191" s="113">
        <f t="shared" si="67"/>
        <v>0.117</v>
      </c>
      <c r="AB191" s="113">
        <f t="shared" si="67"/>
        <v>1.126</v>
      </c>
      <c r="AC191" s="113">
        <f t="shared" si="67"/>
        <v>0</v>
      </c>
      <c r="AD191" s="113">
        <f t="shared" si="67"/>
        <v>0</v>
      </c>
      <c r="AE191" s="113">
        <f t="shared" si="67"/>
        <v>0</v>
      </c>
      <c r="AF191" s="113">
        <f t="shared" si="67"/>
        <v>0.431922</v>
      </c>
      <c r="AG191" s="113">
        <f t="shared" si="67"/>
        <v>0.539903</v>
      </c>
      <c r="AH191" s="113">
        <f t="shared" si="67"/>
        <v>4.374</v>
      </c>
      <c r="AI191" s="113">
        <f t="shared" si="67"/>
        <v>0</v>
      </c>
      <c r="AJ191" s="113">
        <f t="shared" si="67"/>
        <v>3.7287</v>
      </c>
      <c r="AK191" s="113">
        <f t="shared" si="67"/>
        <v>0</v>
      </c>
      <c r="AL191" s="113">
        <f t="shared" si="67"/>
        <v>0</v>
      </c>
      <c r="AM191" s="113">
        <f t="shared" si="67"/>
        <v>0</v>
      </c>
      <c r="AN191" s="113">
        <f t="shared" si="67"/>
        <v>0</v>
      </c>
      <c r="AO191" s="113">
        <f t="shared" si="67"/>
        <v>1</v>
      </c>
      <c r="AP191" s="113">
        <f t="shared" si="67"/>
        <v>0</v>
      </c>
      <c r="AQ191" s="113">
        <f t="shared" si="67"/>
        <v>1</v>
      </c>
      <c r="AR191" s="113">
        <f t="shared" si="67"/>
        <v>0</v>
      </c>
      <c r="AS191" s="113">
        <f t="shared" si="67"/>
        <v>0</v>
      </c>
      <c r="AT191" s="113">
        <f t="shared" si="67"/>
        <v>1.7287</v>
      </c>
      <c r="AU191" s="113">
        <f>SUM(AU192)</f>
        <v>0</v>
      </c>
      <c r="AV191" s="113">
        <f>SUM(AV192)</f>
        <v>0</v>
      </c>
      <c r="AW191" s="113">
        <f>SUM(AW192)</f>
        <v>0</v>
      </c>
      <c r="AX191" s="113">
        <f>SUM(AX192)</f>
        <v>0</v>
      </c>
      <c r="AY191" s="113">
        <f>SUM(AY192)</f>
        <v>0</v>
      </c>
      <c r="AZ191" s="113"/>
      <c r="BA191" s="113">
        <f t="shared" ref="BA191:BN191" si="68">SUM(BA192)</f>
        <v>0</v>
      </c>
      <c r="BB191" s="113">
        <f t="shared" si="68"/>
        <v>0</v>
      </c>
      <c r="BC191" s="113">
        <f t="shared" si="68"/>
        <v>0</v>
      </c>
      <c r="BD191" s="113">
        <f t="shared" si="68"/>
        <v>0</v>
      </c>
      <c r="BE191" s="113">
        <f t="shared" si="68"/>
        <v>0</v>
      </c>
      <c r="BF191" s="113">
        <f t="shared" si="68"/>
        <v>0</v>
      </c>
      <c r="BG191" s="113">
        <f t="shared" si="68"/>
        <v>0</v>
      </c>
      <c r="BH191" s="113">
        <f t="shared" si="68"/>
        <v>0</v>
      </c>
      <c r="BI191" s="113">
        <f t="shared" si="68"/>
        <v>0</v>
      </c>
      <c r="BJ191" s="113">
        <f t="shared" si="68"/>
        <v>0</v>
      </c>
      <c r="BK191" s="113">
        <f t="shared" si="68"/>
        <v>0</v>
      </c>
      <c r="BL191" s="113">
        <f t="shared" si="68"/>
        <v>0</v>
      </c>
      <c r="BM191" s="113">
        <f t="shared" si="68"/>
        <v>0</v>
      </c>
      <c r="BN191" s="113">
        <f t="shared" si="68"/>
        <v>0</v>
      </c>
    </row>
    <row r="192" spans="1:66">
      <c r="A192" s="102" t="s">
        <v>458</v>
      </c>
      <c r="B192" s="101" t="s">
        <v>167</v>
      </c>
      <c r="C192" s="113">
        <f t="shared" si="49"/>
        <v>39.21846525</v>
      </c>
      <c r="D192" s="113">
        <f>SUM(E192:K192)</f>
        <v>27.69699825</v>
      </c>
      <c r="E192" s="113">
        <v>10.2204</v>
      </c>
      <c r="F192" s="113">
        <v>10.524</v>
      </c>
      <c r="G192" s="113">
        <v>0.8517</v>
      </c>
      <c r="H192" s="113">
        <v>6.10089825</v>
      </c>
      <c r="I192" s="113"/>
      <c r="J192" s="113">
        <v>0</v>
      </c>
      <c r="K192" s="113">
        <v>0</v>
      </c>
      <c r="L192" s="113">
        <f t="shared" ref="L192:L204" si="69">SUM(M192:AI192)</f>
        <v>9.792767</v>
      </c>
      <c r="M192" s="113">
        <v>0.378</v>
      </c>
      <c r="N192" s="113">
        <v>0.666</v>
      </c>
      <c r="O192" s="113"/>
      <c r="P192" s="113">
        <v>0.009</v>
      </c>
      <c r="Q192" s="113">
        <v>0.225</v>
      </c>
      <c r="R192" s="113">
        <v>0.576</v>
      </c>
      <c r="S192" s="113">
        <v>0.784</v>
      </c>
      <c r="T192" s="113"/>
      <c r="U192" s="113">
        <v>0.495</v>
      </c>
      <c r="V192" s="113"/>
      <c r="W192" s="113">
        <v>0.225</v>
      </c>
      <c r="X192" s="113"/>
      <c r="Y192" s="113">
        <v>0.072</v>
      </c>
      <c r="Z192" s="113">
        <v>0.323942</v>
      </c>
      <c r="AA192" s="113">
        <v>0.117</v>
      </c>
      <c r="AB192" s="113">
        <v>0.576</v>
      </c>
      <c r="AC192" s="113"/>
      <c r="AD192" s="113"/>
      <c r="AE192" s="113"/>
      <c r="AF192" s="113">
        <v>0.431922</v>
      </c>
      <c r="AG192" s="113">
        <v>0.539903</v>
      </c>
      <c r="AH192" s="113">
        <v>4.374</v>
      </c>
      <c r="AI192" s="113">
        <v>0</v>
      </c>
      <c r="AJ192" s="113">
        <f t="shared" ref="AJ192:AJ204" si="70">SUM(AK192:AT192)</f>
        <v>1.7287</v>
      </c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>
        <v>1.7287</v>
      </c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</row>
    <row r="193" hidden="1" spans="1:66">
      <c r="A193" s="102" t="s">
        <v>459</v>
      </c>
      <c r="B193" s="101" t="s">
        <v>460</v>
      </c>
      <c r="C193" s="113">
        <f t="shared" si="49"/>
        <v>0</v>
      </c>
      <c r="D193" s="113">
        <f t="shared" si="53"/>
        <v>0</v>
      </c>
      <c r="E193" s="113"/>
      <c r="F193" s="113"/>
      <c r="G193" s="113"/>
      <c r="H193" s="113"/>
      <c r="I193" s="113"/>
      <c r="J193" s="113"/>
      <c r="K193" s="113"/>
      <c r="L193" s="113">
        <f t="shared" si="69"/>
        <v>0</v>
      </c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>
        <f t="shared" si="70"/>
        <v>0</v>
      </c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</row>
    <row r="194" hidden="1" spans="1:66">
      <c r="A194" s="102" t="s">
        <v>461</v>
      </c>
      <c r="B194" s="101" t="s">
        <v>462</v>
      </c>
      <c r="C194" s="113">
        <f t="shared" si="49"/>
        <v>0</v>
      </c>
      <c r="D194" s="113">
        <f t="shared" si="53"/>
        <v>0</v>
      </c>
      <c r="E194" s="113"/>
      <c r="F194" s="113"/>
      <c r="G194" s="113"/>
      <c r="H194" s="113"/>
      <c r="I194" s="113"/>
      <c r="J194" s="113"/>
      <c r="K194" s="113"/>
      <c r="L194" s="113">
        <f t="shared" si="69"/>
        <v>0</v>
      </c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>
        <f t="shared" si="70"/>
        <v>0</v>
      </c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</row>
    <row r="195" spans="1:66">
      <c r="A195" s="102" t="s">
        <v>463</v>
      </c>
      <c r="B195" s="101" t="s">
        <v>464</v>
      </c>
      <c r="C195" s="113">
        <f t="shared" si="49"/>
        <v>1</v>
      </c>
      <c r="D195" s="113">
        <f t="shared" si="53"/>
        <v>0</v>
      </c>
      <c r="E195" s="113"/>
      <c r="F195" s="113"/>
      <c r="G195" s="113"/>
      <c r="H195" s="113"/>
      <c r="I195" s="113"/>
      <c r="J195" s="113"/>
      <c r="K195" s="113"/>
      <c r="L195" s="113">
        <f t="shared" si="69"/>
        <v>0</v>
      </c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>
        <f t="shared" si="70"/>
        <v>1</v>
      </c>
      <c r="AK195" s="113"/>
      <c r="AL195" s="113"/>
      <c r="AM195" s="113"/>
      <c r="AN195" s="113"/>
      <c r="AO195" s="113"/>
      <c r="AP195" s="113"/>
      <c r="AQ195" s="113">
        <v>1</v>
      </c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</row>
    <row r="196" hidden="1" spans="1:66">
      <c r="A196" s="102" t="s">
        <v>465</v>
      </c>
      <c r="B196" s="101" t="s">
        <v>466</v>
      </c>
      <c r="C196" s="113">
        <f t="shared" si="49"/>
        <v>0</v>
      </c>
      <c r="D196" s="113">
        <f t="shared" si="53"/>
        <v>0</v>
      </c>
      <c r="E196" s="113"/>
      <c r="F196" s="113"/>
      <c r="G196" s="113"/>
      <c r="H196" s="113"/>
      <c r="I196" s="113"/>
      <c r="J196" s="113"/>
      <c r="K196" s="113"/>
      <c r="L196" s="113">
        <f t="shared" si="69"/>
        <v>0</v>
      </c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>
        <f t="shared" si="70"/>
        <v>0</v>
      </c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</row>
    <row r="197" spans="1:66">
      <c r="A197" s="102" t="s">
        <v>467</v>
      </c>
      <c r="B197" s="101" t="s">
        <v>468</v>
      </c>
      <c r="C197" s="113">
        <f t="shared" si="49"/>
        <v>4.2</v>
      </c>
      <c r="D197" s="113">
        <f t="shared" si="53"/>
        <v>0</v>
      </c>
      <c r="E197" s="113"/>
      <c r="F197" s="113"/>
      <c r="G197" s="113"/>
      <c r="H197" s="113"/>
      <c r="I197" s="113"/>
      <c r="J197" s="113"/>
      <c r="K197" s="113"/>
      <c r="L197" s="113">
        <f t="shared" si="69"/>
        <v>3.2</v>
      </c>
      <c r="M197" s="113">
        <v>0.6</v>
      </c>
      <c r="N197" s="113">
        <v>0.8</v>
      </c>
      <c r="O197" s="113"/>
      <c r="P197" s="113"/>
      <c r="Q197" s="113"/>
      <c r="R197" s="113"/>
      <c r="S197" s="113"/>
      <c r="T197" s="113"/>
      <c r="U197" s="113">
        <v>0.55</v>
      </c>
      <c r="V197" s="113"/>
      <c r="W197" s="113"/>
      <c r="X197" s="113"/>
      <c r="Y197" s="113"/>
      <c r="Z197" s="113">
        <v>0.7</v>
      </c>
      <c r="AA197" s="113"/>
      <c r="AB197" s="113">
        <v>0.55</v>
      </c>
      <c r="AC197" s="113"/>
      <c r="AD197" s="113"/>
      <c r="AE197" s="113"/>
      <c r="AF197" s="113"/>
      <c r="AG197" s="113"/>
      <c r="AH197" s="113"/>
      <c r="AI197" s="113"/>
      <c r="AJ197" s="113">
        <f t="shared" si="70"/>
        <v>1</v>
      </c>
      <c r="AK197" s="113"/>
      <c r="AL197" s="113"/>
      <c r="AM197" s="113"/>
      <c r="AN197" s="113"/>
      <c r="AO197" s="113">
        <v>1</v>
      </c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</row>
    <row r="198" hidden="1" spans="1:66">
      <c r="A198" s="102" t="s">
        <v>469</v>
      </c>
      <c r="B198" s="101" t="s">
        <v>470</v>
      </c>
      <c r="C198" s="113">
        <f t="shared" ref="C198:C242" si="71">D198+L198+AJ198+AU198+AX198+BB198+BK198</f>
        <v>0</v>
      </c>
      <c r="D198" s="113">
        <f t="shared" si="53"/>
        <v>0</v>
      </c>
      <c r="E198" s="113"/>
      <c r="F198" s="113"/>
      <c r="G198" s="113"/>
      <c r="H198" s="113"/>
      <c r="I198" s="113"/>
      <c r="J198" s="113"/>
      <c r="K198" s="113"/>
      <c r="L198" s="113">
        <f t="shared" si="69"/>
        <v>0</v>
      </c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>
        <f t="shared" si="70"/>
        <v>0</v>
      </c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</row>
    <row r="199" hidden="1" spans="1:66">
      <c r="A199" s="102" t="s">
        <v>471</v>
      </c>
      <c r="B199" s="101" t="s">
        <v>167</v>
      </c>
      <c r="C199" s="113">
        <f t="shared" si="71"/>
        <v>0</v>
      </c>
      <c r="D199" s="113">
        <f t="shared" si="53"/>
        <v>0</v>
      </c>
      <c r="E199" s="113"/>
      <c r="F199" s="113"/>
      <c r="G199" s="113"/>
      <c r="H199" s="113"/>
      <c r="I199" s="113"/>
      <c r="J199" s="113"/>
      <c r="K199" s="113"/>
      <c r="L199" s="113">
        <f t="shared" si="69"/>
        <v>0</v>
      </c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>
        <f t="shared" si="70"/>
        <v>0</v>
      </c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</row>
    <row r="200" hidden="1" spans="1:66">
      <c r="A200" s="102" t="s">
        <v>472</v>
      </c>
      <c r="B200" s="101" t="s">
        <v>473</v>
      </c>
      <c r="C200" s="113">
        <f t="shared" si="71"/>
        <v>0</v>
      </c>
      <c r="D200" s="113">
        <f t="shared" si="53"/>
        <v>0</v>
      </c>
      <c r="E200" s="113"/>
      <c r="F200" s="113"/>
      <c r="G200" s="113"/>
      <c r="H200" s="113"/>
      <c r="I200" s="113"/>
      <c r="J200" s="113"/>
      <c r="K200" s="113"/>
      <c r="L200" s="113">
        <f t="shared" si="69"/>
        <v>0</v>
      </c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>
        <f t="shared" si="70"/>
        <v>0</v>
      </c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</row>
    <row r="201" hidden="1" spans="1:66">
      <c r="A201" s="102" t="s">
        <v>474</v>
      </c>
      <c r="B201" s="101" t="s">
        <v>475</v>
      </c>
      <c r="C201" s="113">
        <f t="shared" si="71"/>
        <v>0</v>
      </c>
      <c r="D201" s="113">
        <f t="shared" si="53"/>
        <v>0</v>
      </c>
      <c r="E201" s="113"/>
      <c r="F201" s="113"/>
      <c r="G201" s="113"/>
      <c r="H201" s="113"/>
      <c r="I201" s="113"/>
      <c r="J201" s="113"/>
      <c r="K201" s="113"/>
      <c r="L201" s="113">
        <f t="shared" si="69"/>
        <v>0</v>
      </c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>
        <f t="shared" si="70"/>
        <v>0</v>
      </c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</row>
    <row r="202" hidden="1" spans="1:66">
      <c r="A202" s="102" t="s">
        <v>476</v>
      </c>
      <c r="B202" s="101" t="s">
        <v>477</v>
      </c>
      <c r="C202" s="113">
        <f t="shared" si="71"/>
        <v>0</v>
      </c>
      <c r="D202" s="113">
        <f t="shared" si="53"/>
        <v>0</v>
      </c>
      <c r="E202" s="113"/>
      <c r="F202" s="113"/>
      <c r="G202" s="113"/>
      <c r="H202" s="113"/>
      <c r="I202" s="113"/>
      <c r="J202" s="113"/>
      <c r="K202" s="113"/>
      <c r="L202" s="113">
        <f t="shared" si="69"/>
        <v>0</v>
      </c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>
        <f t="shared" si="70"/>
        <v>0</v>
      </c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</row>
    <row r="203" hidden="1" spans="1:66">
      <c r="A203" s="102" t="s">
        <v>478</v>
      </c>
      <c r="B203" s="101" t="s">
        <v>479</v>
      </c>
      <c r="C203" s="113">
        <f t="shared" si="71"/>
        <v>0</v>
      </c>
      <c r="D203" s="113">
        <f t="shared" si="53"/>
        <v>0</v>
      </c>
      <c r="E203" s="113"/>
      <c r="F203" s="113"/>
      <c r="G203" s="113"/>
      <c r="H203" s="113"/>
      <c r="I203" s="113"/>
      <c r="J203" s="113"/>
      <c r="K203" s="113"/>
      <c r="L203" s="113">
        <f t="shared" si="69"/>
        <v>0</v>
      </c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>
        <f t="shared" si="70"/>
        <v>0</v>
      </c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</row>
    <row r="204" hidden="1" spans="1:66">
      <c r="A204" s="102" t="s">
        <v>480</v>
      </c>
      <c r="B204" s="101" t="s">
        <v>479</v>
      </c>
      <c r="C204" s="113">
        <f t="shared" si="71"/>
        <v>0</v>
      </c>
      <c r="D204" s="113">
        <f t="shared" si="53"/>
        <v>0</v>
      </c>
      <c r="E204" s="113"/>
      <c r="F204" s="113"/>
      <c r="G204" s="113"/>
      <c r="H204" s="113"/>
      <c r="I204" s="113"/>
      <c r="J204" s="113"/>
      <c r="K204" s="113"/>
      <c r="L204" s="113">
        <f t="shared" si="69"/>
        <v>0</v>
      </c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>
        <f t="shared" si="70"/>
        <v>0</v>
      </c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</row>
    <row r="205" spans="1:66">
      <c r="A205" s="102" t="s">
        <v>481</v>
      </c>
      <c r="B205" s="101" t="s">
        <v>482</v>
      </c>
      <c r="C205" s="113">
        <f t="shared" si="71"/>
        <v>4885.1864379</v>
      </c>
      <c r="D205" s="113">
        <f t="shared" ref="D205:BN205" si="72">D206+D209+D216+D222+D224+D226+D229+D236</f>
        <v>3745.5773679</v>
      </c>
      <c r="E205" s="113">
        <f t="shared" si="72"/>
        <v>1419.2296</v>
      </c>
      <c r="F205" s="113">
        <f t="shared" si="72"/>
        <v>7.56</v>
      </c>
      <c r="G205" s="113">
        <f t="shared" si="72"/>
        <v>3.7345</v>
      </c>
      <c r="H205" s="113">
        <f t="shared" si="72"/>
        <v>1247.4755679</v>
      </c>
      <c r="I205" s="113">
        <f t="shared" si="72"/>
        <v>0</v>
      </c>
      <c r="J205" s="113">
        <f t="shared" si="72"/>
        <v>1039.1617</v>
      </c>
      <c r="K205" s="113">
        <f t="shared" si="72"/>
        <v>28.416</v>
      </c>
      <c r="L205" s="113">
        <f t="shared" si="72"/>
        <v>295.51052</v>
      </c>
      <c r="M205" s="113">
        <f t="shared" si="72"/>
        <v>17.514</v>
      </c>
      <c r="N205" s="113">
        <f t="shared" si="72"/>
        <v>0</v>
      </c>
      <c r="O205" s="113">
        <f t="shared" si="72"/>
        <v>0</v>
      </c>
      <c r="P205" s="113">
        <f t="shared" si="72"/>
        <v>1.485</v>
      </c>
      <c r="Q205" s="113">
        <f t="shared" si="72"/>
        <v>12.143</v>
      </c>
      <c r="R205" s="113">
        <f t="shared" si="72"/>
        <v>3.528</v>
      </c>
      <c r="S205" s="113">
        <f t="shared" si="72"/>
        <v>34.02</v>
      </c>
      <c r="T205" s="113">
        <f t="shared" si="72"/>
        <v>0</v>
      </c>
      <c r="U205" s="113">
        <f t="shared" si="72"/>
        <v>9.477</v>
      </c>
      <c r="V205" s="113">
        <f t="shared" si="72"/>
        <v>0</v>
      </c>
      <c r="W205" s="113">
        <f t="shared" si="72"/>
        <v>14.499</v>
      </c>
      <c r="X205" s="113">
        <f t="shared" si="72"/>
        <v>0</v>
      </c>
      <c r="Y205" s="113">
        <f t="shared" si="72"/>
        <v>0</v>
      </c>
      <c r="Z205" s="113">
        <f t="shared" si="72"/>
        <v>36.20388</v>
      </c>
      <c r="AA205" s="113">
        <f t="shared" si="72"/>
        <v>1.791</v>
      </c>
      <c r="AB205" s="113">
        <f t="shared" si="72"/>
        <v>35.007</v>
      </c>
      <c r="AC205" s="113">
        <f t="shared" si="72"/>
        <v>0</v>
      </c>
      <c r="AD205" s="113">
        <f t="shared" si="72"/>
        <v>4.8</v>
      </c>
      <c r="AE205" s="113">
        <f t="shared" si="72"/>
        <v>0</v>
      </c>
      <c r="AF205" s="113">
        <f t="shared" si="72"/>
        <v>48.27184</v>
      </c>
      <c r="AG205" s="113">
        <f t="shared" si="72"/>
        <v>60.3398</v>
      </c>
      <c r="AH205" s="113">
        <f t="shared" si="72"/>
        <v>9.9</v>
      </c>
      <c r="AI205" s="113">
        <f t="shared" si="72"/>
        <v>6.531</v>
      </c>
      <c r="AJ205" s="113">
        <f t="shared" si="72"/>
        <v>604.45855</v>
      </c>
      <c r="AK205" s="113">
        <f t="shared" si="72"/>
        <v>1.44</v>
      </c>
      <c r="AL205" s="113">
        <f t="shared" si="72"/>
        <v>0</v>
      </c>
      <c r="AM205" s="113">
        <f t="shared" si="72"/>
        <v>0</v>
      </c>
      <c r="AN205" s="113">
        <f t="shared" si="72"/>
        <v>12.62</v>
      </c>
      <c r="AO205" s="113">
        <f t="shared" si="72"/>
        <v>0</v>
      </c>
      <c r="AP205" s="113">
        <f t="shared" si="72"/>
        <v>0</v>
      </c>
      <c r="AQ205" s="113">
        <f t="shared" si="72"/>
        <v>0</v>
      </c>
      <c r="AR205" s="113">
        <f t="shared" si="72"/>
        <v>0</v>
      </c>
      <c r="AS205" s="113">
        <f t="shared" si="72"/>
        <v>289.63104</v>
      </c>
      <c r="AT205" s="113">
        <f t="shared" si="72"/>
        <v>300.76751</v>
      </c>
      <c r="AU205" s="113">
        <f t="shared" si="72"/>
        <v>0</v>
      </c>
      <c r="AV205" s="113">
        <f t="shared" si="72"/>
        <v>0</v>
      </c>
      <c r="AW205" s="113">
        <f t="shared" si="72"/>
        <v>0</v>
      </c>
      <c r="AX205" s="113">
        <f t="shared" si="72"/>
        <v>0</v>
      </c>
      <c r="AY205" s="113">
        <f t="shared" si="72"/>
        <v>0</v>
      </c>
      <c r="AZ205" s="113">
        <f t="shared" si="72"/>
        <v>0</v>
      </c>
      <c r="BA205" s="113">
        <f t="shared" si="72"/>
        <v>0</v>
      </c>
      <c r="BB205" s="113">
        <f t="shared" si="72"/>
        <v>239.64</v>
      </c>
      <c r="BC205" s="113">
        <f t="shared" si="72"/>
        <v>239.64</v>
      </c>
      <c r="BD205" s="113">
        <f t="shared" si="72"/>
        <v>0</v>
      </c>
      <c r="BE205" s="113">
        <f t="shared" si="72"/>
        <v>0</v>
      </c>
      <c r="BF205" s="113">
        <f t="shared" si="72"/>
        <v>0</v>
      </c>
      <c r="BG205" s="113">
        <f t="shared" si="72"/>
        <v>0</v>
      </c>
      <c r="BH205" s="113">
        <f t="shared" si="72"/>
        <v>0</v>
      </c>
      <c r="BI205" s="113">
        <f t="shared" si="72"/>
        <v>0</v>
      </c>
      <c r="BJ205" s="113">
        <f t="shared" si="72"/>
        <v>0</v>
      </c>
      <c r="BK205" s="113">
        <f t="shared" si="72"/>
        <v>0</v>
      </c>
      <c r="BL205" s="113">
        <f t="shared" si="72"/>
        <v>0</v>
      </c>
      <c r="BM205" s="113">
        <f t="shared" si="72"/>
        <v>0</v>
      </c>
      <c r="BN205" s="113">
        <f t="shared" si="72"/>
        <v>0</v>
      </c>
    </row>
    <row r="206" spans="1:66">
      <c r="A206" s="102" t="s">
        <v>483</v>
      </c>
      <c r="B206" s="101" t="s">
        <v>484</v>
      </c>
      <c r="C206" s="113">
        <f t="shared" si="71"/>
        <v>222.720806</v>
      </c>
      <c r="D206" s="113">
        <f>SUM(E206:K206)</f>
        <v>180.031126</v>
      </c>
      <c r="E206" s="113">
        <f>SUM(E207:E208)</f>
        <v>92.32</v>
      </c>
      <c r="F206" s="113">
        <f t="shared" ref="F206:K206" si="73">SUM(F207:F208)</f>
        <v>7.56</v>
      </c>
      <c r="G206" s="113">
        <f t="shared" si="73"/>
        <v>0.9871</v>
      </c>
      <c r="H206" s="113">
        <f t="shared" si="73"/>
        <v>46.681726</v>
      </c>
      <c r="I206" s="113">
        <f t="shared" si="73"/>
        <v>0</v>
      </c>
      <c r="J206" s="113">
        <f t="shared" si="73"/>
        <v>28.9303</v>
      </c>
      <c r="K206" s="113">
        <f t="shared" si="73"/>
        <v>3.552</v>
      </c>
      <c r="L206" s="113">
        <f t="shared" ref="L206:L228" si="74">SUM(M206:AI206)</f>
        <v>18.93106</v>
      </c>
      <c r="M206" s="113">
        <f>SUM(M207:M208)</f>
        <v>1.161</v>
      </c>
      <c r="N206" s="113">
        <f t="shared" ref="N206:AI206" si="75">SUM(N207:N208)</f>
        <v>0</v>
      </c>
      <c r="O206" s="113">
        <f t="shared" si="75"/>
        <v>0</v>
      </c>
      <c r="P206" s="113">
        <f t="shared" si="75"/>
        <v>0.018</v>
      </c>
      <c r="Q206" s="113">
        <f t="shared" si="75"/>
        <v>1.215</v>
      </c>
      <c r="R206" s="113">
        <f t="shared" si="75"/>
        <v>0.719</v>
      </c>
      <c r="S206" s="113">
        <f t="shared" si="75"/>
        <v>1.25</v>
      </c>
      <c r="T206" s="113">
        <f t="shared" si="75"/>
        <v>0</v>
      </c>
      <c r="U206" s="113">
        <f t="shared" si="75"/>
        <v>0.261</v>
      </c>
      <c r="V206" s="113">
        <f t="shared" si="75"/>
        <v>0</v>
      </c>
      <c r="W206" s="113">
        <f t="shared" si="75"/>
        <v>0</v>
      </c>
      <c r="X206" s="113">
        <f t="shared" si="75"/>
        <v>0</v>
      </c>
      <c r="Y206" s="113">
        <f t="shared" si="75"/>
        <v>0</v>
      </c>
      <c r="Z206" s="113">
        <f t="shared" si="75"/>
        <v>1.146765</v>
      </c>
      <c r="AA206" s="113">
        <f t="shared" si="75"/>
        <v>0.261</v>
      </c>
      <c r="AB206" s="113">
        <f t="shared" si="75"/>
        <v>3.078</v>
      </c>
      <c r="AC206" s="113">
        <f t="shared" si="75"/>
        <v>0</v>
      </c>
      <c r="AD206" s="113">
        <f t="shared" si="75"/>
        <v>0</v>
      </c>
      <c r="AE206" s="113">
        <f t="shared" si="75"/>
        <v>0</v>
      </c>
      <c r="AF206" s="113">
        <f t="shared" si="75"/>
        <v>1.52902</v>
      </c>
      <c r="AG206" s="113">
        <f t="shared" si="75"/>
        <v>1.911275</v>
      </c>
      <c r="AH206" s="113">
        <f t="shared" si="75"/>
        <v>6.3</v>
      </c>
      <c r="AI206" s="113">
        <f t="shared" si="75"/>
        <v>0.081</v>
      </c>
      <c r="AJ206" s="113">
        <f>SUM(AK206:AT206)</f>
        <v>23.75862</v>
      </c>
      <c r="AK206" s="113">
        <f>SUM(AK207:AK208)</f>
        <v>0.72</v>
      </c>
      <c r="AL206" s="113">
        <f t="shared" ref="AL206:AT206" si="76">SUM(AL207:AL208)</f>
        <v>0</v>
      </c>
      <c r="AM206" s="113">
        <f t="shared" si="76"/>
        <v>0</v>
      </c>
      <c r="AN206" s="113">
        <f t="shared" si="76"/>
        <v>0</v>
      </c>
      <c r="AO206" s="113">
        <f t="shared" si="76"/>
        <v>0</v>
      </c>
      <c r="AP206" s="113">
        <f t="shared" si="76"/>
        <v>0</v>
      </c>
      <c r="AQ206" s="113">
        <f t="shared" si="76"/>
        <v>0</v>
      </c>
      <c r="AR206" s="113">
        <f t="shared" si="76"/>
        <v>0</v>
      </c>
      <c r="AS206" s="113">
        <f t="shared" si="76"/>
        <v>9.17412</v>
      </c>
      <c r="AT206" s="113">
        <f t="shared" si="76"/>
        <v>13.8645</v>
      </c>
      <c r="AU206" s="113"/>
      <c r="AV206" s="113">
        <f t="shared" ref="AV206:BA206" si="77">SUM(AV207:AV208)</f>
        <v>0</v>
      </c>
      <c r="AW206" s="113">
        <f t="shared" si="77"/>
        <v>0</v>
      </c>
      <c r="AX206" s="113"/>
      <c r="AY206" s="113">
        <f t="shared" si="77"/>
        <v>0</v>
      </c>
      <c r="AZ206" s="113">
        <f t="shared" si="77"/>
        <v>0</v>
      </c>
      <c r="BA206" s="113">
        <f t="shared" si="77"/>
        <v>0</v>
      </c>
      <c r="BB206" s="113"/>
      <c r="BC206" s="113">
        <f>SUM(BC207:BC208)</f>
        <v>0</v>
      </c>
      <c r="BD206" s="113">
        <f t="shared" ref="BD206:BJ206" si="78">SUM(BD207:BD208)</f>
        <v>0</v>
      </c>
      <c r="BE206" s="113">
        <f t="shared" si="78"/>
        <v>0</v>
      </c>
      <c r="BF206" s="113">
        <f t="shared" si="78"/>
        <v>0</v>
      </c>
      <c r="BG206" s="113">
        <f t="shared" si="78"/>
        <v>0</v>
      </c>
      <c r="BH206" s="113">
        <f t="shared" si="78"/>
        <v>0</v>
      </c>
      <c r="BI206" s="113">
        <f t="shared" si="78"/>
        <v>0</v>
      </c>
      <c r="BJ206" s="113">
        <f t="shared" si="78"/>
        <v>0</v>
      </c>
      <c r="BK206" s="113"/>
      <c r="BL206" s="113">
        <f>SUM(BL207:BL208)</f>
        <v>0</v>
      </c>
      <c r="BM206" s="113">
        <f>SUM(BM207:BM208)</f>
        <v>0</v>
      </c>
      <c r="BN206" s="113">
        <f>SUM(BN207:BN208)</f>
        <v>0</v>
      </c>
    </row>
    <row r="207" spans="1:66">
      <c r="A207" s="102" t="s">
        <v>485</v>
      </c>
      <c r="B207" s="101" t="s">
        <v>167</v>
      </c>
      <c r="C207" s="113">
        <f t="shared" si="71"/>
        <v>222.720806</v>
      </c>
      <c r="D207" s="113">
        <f t="shared" si="53"/>
        <v>180.031126</v>
      </c>
      <c r="E207" s="113">
        <v>92.32</v>
      </c>
      <c r="F207" s="113">
        <v>7.56</v>
      </c>
      <c r="G207" s="113">
        <v>0.9871</v>
      </c>
      <c r="H207" s="113">
        <v>46.681726</v>
      </c>
      <c r="I207" s="113"/>
      <c r="J207" s="113">
        <v>28.9303</v>
      </c>
      <c r="K207" s="113">
        <v>3.552</v>
      </c>
      <c r="L207" s="113">
        <f t="shared" si="74"/>
        <v>18.93106</v>
      </c>
      <c r="M207" s="113">
        <v>1.161</v>
      </c>
      <c r="N207" s="113">
        <v>0</v>
      </c>
      <c r="O207" s="113"/>
      <c r="P207" s="113">
        <v>0.018</v>
      </c>
      <c r="Q207" s="113">
        <v>1.215</v>
      </c>
      <c r="R207" s="113">
        <v>0.719</v>
      </c>
      <c r="S207" s="113">
        <v>1.25</v>
      </c>
      <c r="T207" s="113"/>
      <c r="U207" s="113">
        <v>0.261</v>
      </c>
      <c r="V207" s="113"/>
      <c r="W207" s="113">
        <v>0</v>
      </c>
      <c r="X207" s="113"/>
      <c r="Y207" s="113">
        <v>0</v>
      </c>
      <c r="Z207" s="113">
        <v>1.146765</v>
      </c>
      <c r="AA207" s="113">
        <v>0.261</v>
      </c>
      <c r="AB207" s="113">
        <v>3.078</v>
      </c>
      <c r="AC207" s="113"/>
      <c r="AD207" s="113"/>
      <c r="AE207" s="113"/>
      <c r="AF207" s="113">
        <v>1.52902</v>
      </c>
      <c r="AG207" s="113">
        <v>1.911275</v>
      </c>
      <c r="AH207" s="113">
        <v>6.3</v>
      </c>
      <c r="AI207" s="113">
        <v>0.081</v>
      </c>
      <c r="AJ207" s="113">
        <f>SUM(AK207:AT207)</f>
        <v>23.75862</v>
      </c>
      <c r="AK207" s="113">
        <v>0.72</v>
      </c>
      <c r="AL207" s="113"/>
      <c r="AM207" s="113"/>
      <c r="AN207" s="113">
        <v>0</v>
      </c>
      <c r="AO207" s="113"/>
      <c r="AP207" s="113"/>
      <c r="AQ207" s="113"/>
      <c r="AR207" s="113"/>
      <c r="AS207" s="113">
        <v>9.17412</v>
      </c>
      <c r="AT207" s="113">
        <v>13.8645</v>
      </c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</row>
    <row r="208" hidden="1" spans="1:66">
      <c r="A208" s="102" t="s">
        <v>486</v>
      </c>
      <c r="B208" s="101" t="s">
        <v>487</v>
      </c>
      <c r="C208" s="113">
        <f t="shared" si="71"/>
        <v>0</v>
      </c>
      <c r="D208" s="113">
        <f t="shared" si="53"/>
        <v>0</v>
      </c>
      <c r="E208" s="113"/>
      <c r="F208" s="113"/>
      <c r="G208" s="113"/>
      <c r="H208" s="113"/>
      <c r="I208" s="113"/>
      <c r="J208" s="113"/>
      <c r="K208" s="113"/>
      <c r="L208" s="113">
        <f t="shared" si="74"/>
        <v>0</v>
      </c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>
        <f>SUM(AK208:AT208)</f>
        <v>0</v>
      </c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</row>
    <row r="209" spans="1:66">
      <c r="A209" s="102" t="s">
        <v>488</v>
      </c>
      <c r="B209" s="101" t="s">
        <v>489</v>
      </c>
      <c r="C209" s="113">
        <f t="shared" si="71"/>
        <v>4216.59948345</v>
      </c>
      <c r="D209" s="113">
        <f>SUM(D210:D215)</f>
        <v>3401.47048745</v>
      </c>
      <c r="E209" s="113">
        <f t="shared" ref="E209:BN209" si="79">SUM(E210:E215)</f>
        <v>1278.4884</v>
      </c>
      <c r="F209" s="113">
        <f t="shared" si="79"/>
        <v>0</v>
      </c>
      <c r="G209" s="113">
        <f t="shared" si="79"/>
        <v>2.7474</v>
      </c>
      <c r="H209" s="113">
        <f t="shared" si="79"/>
        <v>1138.33238745</v>
      </c>
      <c r="I209" s="113">
        <f t="shared" si="79"/>
        <v>0</v>
      </c>
      <c r="J209" s="113">
        <f t="shared" si="79"/>
        <v>960.5903</v>
      </c>
      <c r="K209" s="113">
        <f t="shared" si="79"/>
        <v>21.312</v>
      </c>
      <c r="L209" s="113">
        <f t="shared" si="74"/>
        <v>266.497722</v>
      </c>
      <c r="M209" s="113">
        <f t="shared" si="79"/>
        <v>15.624</v>
      </c>
      <c r="N209" s="113">
        <f t="shared" si="79"/>
        <v>0</v>
      </c>
      <c r="O209" s="113">
        <f t="shared" si="79"/>
        <v>0</v>
      </c>
      <c r="P209" s="113">
        <f t="shared" si="79"/>
        <v>1.449</v>
      </c>
      <c r="Q209" s="113">
        <f t="shared" si="79"/>
        <v>10.703</v>
      </c>
      <c r="R209" s="113">
        <f t="shared" si="79"/>
        <v>2.529</v>
      </c>
      <c r="S209" s="113">
        <f t="shared" si="79"/>
        <v>30.85</v>
      </c>
      <c r="T209" s="113">
        <f t="shared" si="79"/>
        <v>0</v>
      </c>
      <c r="U209" s="113">
        <f t="shared" si="79"/>
        <v>9.099</v>
      </c>
      <c r="V209" s="113">
        <f t="shared" si="79"/>
        <v>0</v>
      </c>
      <c r="W209" s="113">
        <f t="shared" si="79"/>
        <v>14.499</v>
      </c>
      <c r="X209" s="113">
        <f t="shared" si="79"/>
        <v>0</v>
      </c>
      <c r="Y209" s="113">
        <f t="shared" si="79"/>
        <v>0</v>
      </c>
      <c r="Z209" s="113">
        <f t="shared" si="79"/>
        <v>33.5861805</v>
      </c>
      <c r="AA209" s="113">
        <f t="shared" si="79"/>
        <v>1.485</v>
      </c>
      <c r="AB209" s="113">
        <f t="shared" si="79"/>
        <v>31.065</v>
      </c>
      <c r="AC209" s="113">
        <f t="shared" si="79"/>
        <v>0</v>
      </c>
      <c r="AD209" s="113">
        <f t="shared" si="79"/>
        <v>4.8</v>
      </c>
      <c r="AE209" s="113">
        <f t="shared" si="79"/>
        <v>0</v>
      </c>
      <c r="AF209" s="113">
        <f t="shared" si="79"/>
        <v>44.781574</v>
      </c>
      <c r="AG209" s="113">
        <f t="shared" si="79"/>
        <v>55.9769675</v>
      </c>
      <c r="AH209" s="113">
        <f t="shared" si="79"/>
        <v>3.6</v>
      </c>
      <c r="AI209" s="113">
        <f t="shared" si="79"/>
        <v>6.45</v>
      </c>
      <c r="AJ209" s="113">
        <f t="shared" si="79"/>
        <v>548.631274</v>
      </c>
      <c r="AK209" s="113">
        <f t="shared" si="79"/>
        <v>0</v>
      </c>
      <c r="AL209" s="113">
        <f t="shared" si="79"/>
        <v>0</v>
      </c>
      <c r="AM209" s="113">
        <f t="shared" si="79"/>
        <v>0</v>
      </c>
      <c r="AN209" s="113">
        <f t="shared" si="79"/>
        <v>12.62</v>
      </c>
      <c r="AO209" s="113">
        <f t="shared" si="79"/>
        <v>0</v>
      </c>
      <c r="AP209" s="113">
        <f t="shared" si="79"/>
        <v>0</v>
      </c>
      <c r="AQ209" s="113">
        <f t="shared" si="79"/>
        <v>0</v>
      </c>
      <c r="AR209" s="113">
        <f t="shared" si="79"/>
        <v>0</v>
      </c>
      <c r="AS209" s="113">
        <f t="shared" si="79"/>
        <v>268.689444</v>
      </c>
      <c r="AT209" s="113">
        <f t="shared" si="79"/>
        <v>267.32183</v>
      </c>
      <c r="AU209" s="113">
        <f t="shared" si="79"/>
        <v>0</v>
      </c>
      <c r="AV209" s="113">
        <f t="shared" si="79"/>
        <v>0</v>
      </c>
      <c r="AW209" s="113">
        <f t="shared" si="79"/>
        <v>0</v>
      </c>
      <c r="AX209" s="113"/>
      <c r="AY209" s="113"/>
      <c r="AZ209" s="113"/>
      <c r="BA209" s="113"/>
      <c r="BB209" s="113">
        <f t="shared" si="79"/>
        <v>0</v>
      </c>
      <c r="BC209" s="113">
        <f t="shared" si="79"/>
        <v>0</v>
      </c>
      <c r="BD209" s="113">
        <f t="shared" si="79"/>
        <v>0</v>
      </c>
      <c r="BE209" s="113">
        <f t="shared" si="79"/>
        <v>0</v>
      </c>
      <c r="BF209" s="113">
        <f t="shared" si="79"/>
        <v>0</v>
      </c>
      <c r="BG209" s="113">
        <f t="shared" si="79"/>
        <v>0</v>
      </c>
      <c r="BH209" s="113">
        <f t="shared" si="79"/>
        <v>0</v>
      </c>
      <c r="BI209" s="113">
        <f t="shared" si="79"/>
        <v>0</v>
      </c>
      <c r="BJ209" s="113">
        <f t="shared" si="79"/>
        <v>0</v>
      </c>
      <c r="BK209" s="113">
        <f t="shared" si="79"/>
        <v>0</v>
      </c>
      <c r="BL209" s="113">
        <f t="shared" si="79"/>
        <v>0</v>
      </c>
      <c r="BM209" s="113">
        <f t="shared" si="79"/>
        <v>0</v>
      </c>
      <c r="BN209" s="113">
        <f t="shared" si="79"/>
        <v>0</v>
      </c>
    </row>
    <row r="210" spans="1:66">
      <c r="A210" s="102" t="s">
        <v>490</v>
      </c>
      <c r="B210" s="101" t="s">
        <v>491</v>
      </c>
      <c r="C210" s="113">
        <f t="shared" si="71"/>
        <v>285.414533</v>
      </c>
      <c r="D210" s="113">
        <f t="shared" si="53"/>
        <v>220.585041</v>
      </c>
      <c r="E210" s="113">
        <v>83.8152</v>
      </c>
      <c r="F210" s="113">
        <v>0</v>
      </c>
      <c r="G210" s="113">
        <v>0.9024</v>
      </c>
      <c r="H210" s="113">
        <v>82.083241</v>
      </c>
      <c r="I210" s="113">
        <v>0</v>
      </c>
      <c r="J210" s="113">
        <v>53.7842</v>
      </c>
      <c r="K210" s="113">
        <v>0</v>
      </c>
      <c r="L210" s="113">
        <f t="shared" si="74"/>
        <v>21.905964</v>
      </c>
      <c r="M210" s="113">
        <v>1.35</v>
      </c>
      <c r="N210" s="113">
        <v>0</v>
      </c>
      <c r="O210" s="113">
        <v>0</v>
      </c>
      <c r="P210" s="113">
        <v>0.063</v>
      </c>
      <c r="Q210" s="113">
        <v>0.45</v>
      </c>
      <c r="R210" s="113">
        <v>0.351</v>
      </c>
      <c r="S210" s="113">
        <v>0</v>
      </c>
      <c r="T210" s="113">
        <v>0</v>
      </c>
      <c r="U210" s="113">
        <v>0.414</v>
      </c>
      <c r="V210" s="113">
        <v>0</v>
      </c>
      <c r="W210" s="113">
        <v>0</v>
      </c>
      <c r="X210" s="113">
        <v>0</v>
      </c>
      <c r="Y210" s="113">
        <v>0</v>
      </c>
      <c r="Z210" s="113">
        <v>2.063991</v>
      </c>
      <c r="AA210" s="113">
        <v>0.072</v>
      </c>
      <c r="AB210" s="113">
        <v>10.95</v>
      </c>
      <c r="AC210" s="113">
        <v>0</v>
      </c>
      <c r="AD210" s="113">
        <v>0</v>
      </c>
      <c r="AE210" s="113">
        <v>0</v>
      </c>
      <c r="AF210" s="113">
        <v>2.751988</v>
      </c>
      <c r="AG210" s="113">
        <v>3.439985</v>
      </c>
      <c r="AH210" s="113">
        <v>0</v>
      </c>
      <c r="AI210" s="113">
        <v>0</v>
      </c>
      <c r="AJ210" s="113">
        <f t="shared" ref="AJ210:AJ228" si="80">SUM(AK210:AT210)</f>
        <v>42.923528</v>
      </c>
      <c r="AK210" s="113"/>
      <c r="AL210" s="113"/>
      <c r="AM210" s="113"/>
      <c r="AN210" s="113">
        <v>0.56</v>
      </c>
      <c r="AO210" s="113">
        <v>0</v>
      </c>
      <c r="AP210" s="113">
        <v>0</v>
      </c>
      <c r="AQ210" s="113">
        <v>0</v>
      </c>
      <c r="AR210" s="113">
        <v>0</v>
      </c>
      <c r="AS210" s="113">
        <v>16.511928</v>
      </c>
      <c r="AT210" s="113">
        <v>25.8516</v>
      </c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</row>
    <row r="211" spans="1:66">
      <c r="A211" s="102" t="s">
        <v>492</v>
      </c>
      <c r="B211" s="101" t="s">
        <v>493</v>
      </c>
      <c r="C211" s="113">
        <f t="shared" si="71"/>
        <v>2355.47702375</v>
      </c>
      <c r="D211" s="113">
        <f t="shared" si="53"/>
        <v>1902.33220175</v>
      </c>
      <c r="E211" s="113">
        <v>752.2788</v>
      </c>
      <c r="F211" s="113">
        <v>0</v>
      </c>
      <c r="G211" s="113">
        <v>1.845</v>
      </c>
      <c r="H211" s="113">
        <v>635.18130175</v>
      </c>
      <c r="I211" s="113">
        <v>0</v>
      </c>
      <c r="J211" s="113">
        <v>507.6991</v>
      </c>
      <c r="K211" s="113">
        <v>5.328</v>
      </c>
      <c r="L211" s="113">
        <f t="shared" si="74"/>
        <v>148.368674</v>
      </c>
      <c r="M211" s="113">
        <v>11.115</v>
      </c>
      <c r="N211" s="113">
        <v>0</v>
      </c>
      <c r="O211" s="113">
        <v>0</v>
      </c>
      <c r="P211" s="113">
        <v>0.927</v>
      </c>
      <c r="Q211" s="113">
        <v>6.39</v>
      </c>
      <c r="R211" s="113">
        <v>1.638</v>
      </c>
      <c r="S211" s="113">
        <v>15.71</v>
      </c>
      <c r="T211" s="113">
        <v>0</v>
      </c>
      <c r="U211" s="113">
        <v>7.173</v>
      </c>
      <c r="V211" s="113">
        <v>0</v>
      </c>
      <c r="W211" s="113">
        <v>12.168</v>
      </c>
      <c r="X211" s="113">
        <v>0</v>
      </c>
      <c r="Y211" s="113">
        <v>0</v>
      </c>
      <c r="Z211" s="113">
        <v>18.8996685</v>
      </c>
      <c r="AA211" s="113">
        <v>1.134</v>
      </c>
      <c r="AB211" s="113">
        <v>16.515</v>
      </c>
      <c r="AC211" s="113">
        <v>0</v>
      </c>
      <c r="AD211" s="113">
        <v>0</v>
      </c>
      <c r="AE211" s="113">
        <v>0</v>
      </c>
      <c r="AF211" s="113">
        <v>25.199558</v>
      </c>
      <c r="AG211" s="113">
        <v>31.4994475</v>
      </c>
      <c r="AH211" s="113">
        <v>0</v>
      </c>
      <c r="AI211" s="113">
        <v>0</v>
      </c>
      <c r="AJ211" s="113">
        <f t="shared" si="80"/>
        <v>304.776148</v>
      </c>
      <c r="AK211" s="113"/>
      <c r="AL211" s="113"/>
      <c r="AM211" s="113"/>
      <c r="AN211" s="113">
        <v>3.94</v>
      </c>
      <c r="AO211" s="113">
        <v>0</v>
      </c>
      <c r="AP211" s="113">
        <v>0</v>
      </c>
      <c r="AQ211" s="113">
        <v>0</v>
      </c>
      <c r="AR211" s="113">
        <v>0</v>
      </c>
      <c r="AS211" s="113">
        <v>151.197348</v>
      </c>
      <c r="AT211" s="113">
        <v>149.6388</v>
      </c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</row>
    <row r="212" spans="1:66">
      <c r="A212" s="102" t="s">
        <v>494</v>
      </c>
      <c r="B212" s="101" t="s">
        <v>495</v>
      </c>
      <c r="C212" s="113">
        <f t="shared" si="71"/>
        <v>1568.7079267</v>
      </c>
      <c r="D212" s="113">
        <f t="shared" ref="D212:D288" si="81">SUM(E212:K212)</f>
        <v>1278.5532447</v>
      </c>
      <c r="E212" s="113">
        <v>442.3944</v>
      </c>
      <c r="F212" s="113">
        <v>0</v>
      </c>
      <c r="G212" s="113">
        <v>0</v>
      </c>
      <c r="H212" s="113">
        <v>421.0678447</v>
      </c>
      <c r="I212" s="113">
        <v>0</v>
      </c>
      <c r="J212" s="113">
        <v>399.107</v>
      </c>
      <c r="K212" s="113">
        <v>15.984</v>
      </c>
      <c r="L212" s="113">
        <f t="shared" si="74"/>
        <v>96.223084</v>
      </c>
      <c r="M212" s="113">
        <v>3.159</v>
      </c>
      <c r="N212" s="113">
        <v>0</v>
      </c>
      <c r="O212" s="113">
        <v>0</v>
      </c>
      <c r="P212" s="113">
        <v>0.459</v>
      </c>
      <c r="Q212" s="113">
        <v>3.863</v>
      </c>
      <c r="R212" s="113">
        <v>0.54</v>
      </c>
      <c r="S212" s="113">
        <v>15.14</v>
      </c>
      <c r="T212" s="113">
        <v>0</v>
      </c>
      <c r="U212" s="113">
        <v>1.512</v>
      </c>
      <c r="V212" s="113">
        <v>0</v>
      </c>
      <c r="W212" s="113">
        <v>2.331</v>
      </c>
      <c r="X212" s="113">
        <v>0</v>
      </c>
      <c r="Y212" s="113">
        <v>0</v>
      </c>
      <c r="Z212" s="113">
        <v>12.622521</v>
      </c>
      <c r="AA212" s="113">
        <v>0.279</v>
      </c>
      <c r="AB212" s="113">
        <v>3.6</v>
      </c>
      <c r="AC212" s="113">
        <v>0</v>
      </c>
      <c r="AD212" s="113">
        <v>4.8</v>
      </c>
      <c r="AE212" s="113">
        <v>0</v>
      </c>
      <c r="AF212" s="113">
        <v>16.830028</v>
      </c>
      <c r="AG212" s="113">
        <v>21.037535</v>
      </c>
      <c r="AH212" s="113">
        <v>3.6</v>
      </c>
      <c r="AI212" s="113">
        <v>6.45</v>
      </c>
      <c r="AJ212" s="113">
        <f t="shared" si="80"/>
        <v>193.931598</v>
      </c>
      <c r="AK212" s="113"/>
      <c r="AL212" s="113"/>
      <c r="AM212" s="113"/>
      <c r="AN212" s="113">
        <v>1.12</v>
      </c>
      <c r="AO212" s="113">
        <v>0</v>
      </c>
      <c r="AP212" s="113">
        <v>0</v>
      </c>
      <c r="AQ212" s="113">
        <v>0</v>
      </c>
      <c r="AR212" s="113">
        <v>0</v>
      </c>
      <c r="AS212" s="113">
        <v>100.980168</v>
      </c>
      <c r="AT212" s="113">
        <v>91.83143</v>
      </c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</row>
    <row r="213" hidden="1" spans="1:66">
      <c r="A213" s="102" t="s">
        <v>496</v>
      </c>
      <c r="B213" s="101" t="s">
        <v>497</v>
      </c>
      <c r="C213" s="113">
        <f t="shared" si="71"/>
        <v>0</v>
      </c>
      <c r="D213" s="113">
        <f t="shared" si="81"/>
        <v>0</v>
      </c>
      <c r="E213" s="113"/>
      <c r="F213" s="113"/>
      <c r="G213" s="113"/>
      <c r="H213" s="113"/>
      <c r="I213" s="113"/>
      <c r="J213" s="113"/>
      <c r="K213" s="113"/>
      <c r="L213" s="113">
        <f t="shared" si="74"/>
        <v>0</v>
      </c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>
        <f t="shared" si="80"/>
        <v>0</v>
      </c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</row>
    <row r="214" hidden="1" spans="1:66">
      <c r="A214" s="102" t="s">
        <v>498</v>
      </c>
      <c r="B214" s="101" t="s">
        <v>499</v>
      </c>
      <c r="C214" s="113">
        <f t="shared" si="71"/>
        <v>0</v>
      </c>
      <c r="D214" s="113">
        <f t="shared" si="81"/>
        <v>0</v>
      </c>
      <c r="E214" s="113"/>
      <c r="F214" s="113"/>
      <c r="G214" s="113"/>
      <c r="H214" s="113"/>
      <c r="I214" s="113"/>
      <c r="J214" s="113"/>
      <c r="K214" s="113"/>
      <c r="L214" s="113">
        <f t="shared" si="74"/>
        <v>0</v>
      </c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>
        <f t="shared" si="80"/>
        <v>0</v>
      </c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</row>
    <row r="215" spans="1:66">
      <c r="A215" s="102" t="s">
        <v>500</v>
      </c>
      <c r="B215" s="101" t="s">
        <v>501</v>
      </c>
      <c r="C215" s="113">
        <f t="shared" si="71"/>
        <v>7</v>
      </c>
      <c r="D215" s="113">
        <f t="shared" si="81"/>
        <v>0</v>
      </c>
      <c r="E215" s="113"/>
      <c r="F215" s="113"/>
      <c r="G215" s="113"/>
      <c r="H215" s="113"/>
      <c r="I215" s="113"/>
      <c r="J215" s="113"/>
      <c r="K215" s="113"/>
      <c r="L215" s="113">
        <f t="shared" si="74"/>
        <v>0</v>
      </c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>
        <f t="shared" si="80"/>
        <v>7</v>
      </c>
      <c r="AK215" s="113"/>
      <c r="AL215" s="113"/>
      <c r="AM215" s="113"/>
      <c r="AN215" s="113">
        <v>7</v>
      </c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</row>
    <row r="216" spans="1:66">
      <c r="A216" s="102" t="s">
        <v>502</v>
      </c>
      <c r="B216" s="101" t="s">
        <v>503</v>
      </c>
      <c r="C216" s="113">
        <f t="shared" si="71"/>
        <v>206.22614845</v>
      </c>
      <c r="D216" s="113">
        <f t="shared" si="81"/>
        <v>164.07575445</v>
      </c>
      <c r="E216" s="113">
        <f>SUM(E217:E221)</f>
        <v>48.4212</v>
      </c>
      <c r="F216" s="113">
        <f t="shared" ref="F216:K216" si="82">SUM(F217:F221)</f>
        <v>0</v>
      </c>
      <c r="G216" s="113">
        <f t="shared" si="82"/>
        <v>0</v>
      </c>
      <c r="H216" s="113">
        <f t="shared" si="82"/>
        <v>62.46145445</v>
      </c>
      <c r="I216" s="113">
        <f t="shared" si="82"/>
        <v>0</v>
      </c>
      <c r="J216" s="113">
        <f t="shared" si="82"/>
        <v>49.6411</v>
      </c>
      <c r="K216" s="113">
        <f t="shared" si="82"/>
        <v>3.552</v>
      </c>
      <c r="L216" s="113">
        <f t="shared" si="74"/>
        <v>10.081738</v>
      </c>
      <c r="M216" s="113">
        <f>SUM(M217:M221)</f>
        <v>0.729</v>
      </c>
      <c r="N216" s="113">
        <f t="shared" ref="N216:AI216" si="83">SUM(N217:N221)</f>
        <v>0</v>
      </c>
      <c r="O216" s="113">
        <f t="shared" si="83"/>
        <v>0</v>
      </c>
      <c r="P216" s="113">
        <f t="shared" si="83"/>
        <v>0.018</v>
      </c>
      <c r="Q216" s="113">
        <f t="shared" si="83"/>
        <v>0.225</v>
      </c>
      <c r="R216" s="113">
        <f t="shared" si="83"/>
        <v>0.28</v>
      </c>
      <c r="S216" s="113">
        <f t="shared" si="83"/>
        <v>1.92</v>
      </c>
      <c r="T216" s="113">
        <f t="shared" si="83"/>
        <v>0</v>
      </c>
      <c r="U216" s="113">
        <f t="shared" si="83"/>
        <v>0.117</v>
      </c>
      <c r="V216" s="113">
        <f t="shared" si="83"/>
        <v>0</v>
      </c>
      <c r="W216" s="113">
        <f t="shared" si="83"/>
        <v>0</v>
      </c>
      <c r="X216" s="113">
        <f t="shared" si="83"/>
        <v>0</v>
      </c>
      <c r="Y216" s="113">
        <f t="shared" si="83"/>
        <v>0</v>
      </c>
      <c r="Z216" s="113">
        <f t="shared" si="83"/>
        <v>1.4709345</v>
      </c>
      <c r="AA216" s="113">
        <f t="shared" si="83"/>
        <v>0.045</v>
      </c>
      <c r="AB216" s="113">
        <f t="shared" si="83"/>
        <v>0.864</v>
      </c>
      <c r="AC216" s="113">
        <f t="shared" si="83"/>
        <v>0</v>
      </c>
      <c r="AD216" s="113">
        <f t="shared" si="83"/>
        <v>0</v>
      </c>
      <c r="AE216" s="113">
        <f t="shared" si="83"/>
        <v>0</v>
      </c>
      <c r="AF216" s="113">
        <f t="shared" si="83"/>
        <v>1.961246</v>
      </c>
      <c r="AG216" s="113">
        <f t="shared" si="83"/>
        <v>2.4515575</v>
      </c>
      <c r="AH216" s="113">
        <f t="shared" si="83"/>
        <v>0</v>
      </c>
      <c r="AI216" s="113">
        <f t="shared" si="83"/>
        <v>0</v>
      </c>
      <c r="AJ216" s="113">
        <f t="shared" si="80"/>
        <v>32.068656</v>
      </c>
      <c r="AK216" s="113">
        <f>SUM(AK217:AK221)</f>
        <v>0.72</v>
      </c>
      <c r="AL216" s="113">
        <f t="shared" ref="AL216:AT216" si="84">SUM(AL217:AL221)</f>
        <v>0</v>
      </c>
      <c r="AM216" s="113">
        <f t="shared" si="84"/>
        <v>0</v>
      </c>
      <c r="AN216" s="113">
        <f t="shared" si="84"/>
        <v>0</v>
      </c>
      <c r="AO216" s="113">
        <f t="shared" si="84"/>
        <v>0</v>
      </c>
      <c r="AP216" s="113">
        <f t="shared" si="84"/>
        <v>0</v>
      </c>
      <c r="AQ216" s="113">
        <f t="shared" si="84"/>
        <v>0</v>
      </c>
      <c r="AR216" s="113">
        <f t="shared" si="84"/>
        <v>0</v>
      </c>
      <c r="AS216" s="113">
        <f t="shared" si="84"/>
        <v>11.767476</v>
      </c>
      <c r="AT216" s="113">
        <f t="shared" si="84"/>
        <v>19.58118</v>
      </c>
      <c r="AU216" s="113"/>
      <c r="AV216" s="113">
        <f t="shared" ref="AV216:BA216" si="85">SUM(AV217:AV221)</f>
        <v>0</v>
      </c>
      <c r="AW216" s="113">
        <f t="shared" si="85"/>
        <v>0</v>
      </c>
      <c r="AX216" s="113"/>
      <c r="AY216" s="113">
        <f t="shared" si="85"/>
        <v>0</v>
      </c>
      <c r="AZ216" s="113">
        <f t="shared" si="85"/>
        <v>0</v>
      </c>
      <c r="BA216" s="113">
        <f t="shared" si="85"/>
        <v>0</v>
      </c>
      <c r="BB216" s="113"/>
      <c r="BC216" s="113">
        <f>SUM(BC217:BC221)</f>
        <v>0</v>
      </c>
      <c r="BD216" s="113">
        <f t="shared" ref="BD216:BJ216" si="86">SUM(BD217:BD221)</f>
        <v>0</v>
      </c>
      <c r="BE216" s="113">
        <f t="shared" si="86"/>
        <v>0</v>
      </c>
      <c r="BF216" s="113">
        <f t="shared" si="86"/>
        <v>0</v>
      </c>
      <c r="BG216" s="113">
        <f t="shared" si="86"/>
        <v>0</v>
      </c>
      <c r="BH216" s="113">
        <f t="shared" si="86"/>
        <v>0</v>
      </c>
      <c r="BI216" s="113">
        <f t="shared" si="86"/>
        <v>0</v>
      </c>
      <c r="BJ216" s="113">
        <f t="shared" si="86"/>
        <v>0</v>
      </c>
      <c r="BK216" s="113"/>
      <c r="BL216" s="113">
        <f>SUM(BL217:BL221)</f>
        <v>0</v>
      </c>
      <c r="BM216" s="113">
        <f>SUM(BM217:BM221)</f>
        <v>0</v>
      </c>
      <c r="BN216" s="113">
        <f>SUM(BN217:BN221)</f>
        <v>0</v>
      </c>
    </row>
    <row r="217" hidden="1" spans="1:66">
      <c r="A217" s="102" t="s">
        <v>504</v>
      </c>
      <c r="B217" s="101" t="s">
        <v>505</v>
      </c>
      <c r="C217" s="113">
        <f t="shared" si="71"/>
        <v>0</v>
      </c>
      <c r="D217" s="113">
        <f t="shared" si="81"/>
        <v>0</v>
      </c>
      <c r="E217" s="113"/>
      <c r="F217" s="113"/>
      <c r="G217" s="113"/>
      <c r="H217" s="113"/>
      <c r="I217" s="113"/>
      <c r="J217" s="113"/>
      <c r="K217" s="113"/>
      <c r="L217" s="113">
        <f t="shared" si="74"/>
        <v>0</v>
      </c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>
        <f t="shared" si="80"/>
        <v>0</v>
      </c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</row>
    <row r="218" hidden="1" spans="1:66">
      <c r="A218" s="102" t="s">
        <v>506</v>
      </c>
      <c r="B218" s="101" t="s">
        <v>507</v>
      </c>
      <c r="C218" s="113">
        <f t="shared" si="71"/>
        <v>0</v>
      </c>
      <c r="D218" s="113">
        <f t="shared" si="81"/>
        <v>0</v>
      </c>
      <c r="E218" s="113"/>
      <c r="F218" s="113"/>
      <c r="G218" s="113"/>
      <c r="H218" s="113"/>
      <c r="I218" s="113"/>
      <c r="J218" s="113"/>
      <c r="K218" s="113"/>
      <c r="L218" s="113">
        <f t="shared" si="74"/>
        <v>0</v>
      </c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>
        <f t="shared" si="80"/>
        <v>0</v>
      </c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</row>
    <row r="219" spans="1:66">
      <c r="A219" s="102" t="s">
        <v>508</v>
      </c>
      <c r="B219" s="101" t="s">
        <v>509</v>
      </c>
      <c r="C219" s="113">
        <f t="shared" si="71"/>
        <v>206.22614845</v>
      </c>
      <c r="D219" s="113">
        <f t="shared" si="81"/>
        <v>164.07575445</v>
      </c>
      <c r="E219" s="113">
        <v>48.4212</v>
      </c>
      <c r="F219" s="113">
        <v>0</v>
      </c>
      <c r="G219" s="113">
        <v>0</v>
      </c>
      <c r="H219" s="113">
        <v>62.46145445</v>
      </c>
      <c r="I219" s="113"/>
      <c r="J219" s="113">
        <v>49.6411</v>
      </c>
      <c r="K219" s="113">
        <v>3.552</v>
      </c>
      <c r="L219" s="113">
        <f t="shared" si="74"/>
        <v>10.081738</v>
      </c>
      <c r="M219" s="113">
        <v>0.729</v>
      </c>
      <c r="N219" s="113">
        <v>0</v>
      </c>
      <c r="O219" s="113"/>
      <c r="P219" s="113">
        <v>0.018</v>
      </c>
      <c r="Q219" s="113">
        <v>0.225</v>
      </c>
      <c r="R219" s="113">
        <v>0.28</v>
      </c>
      <c r="S219" s="113">
        <v>1.92</v>
      </c>
      <c r="T219" s="113"/>
      <c r="U219" s="113">
        <v>0.117</v>
      </c>
      <c r="V219" s="113"/>
      <c r="W219" s="113">
        <v>0</v>
      </c>
      <c r="X219" s="113"/>
      <c r="Y219" s="113">
        <v>0</v>
      </c>
      <c r="Z219" s="113">
        <v>1.4709345</v>
      </c>
      <c r="AA219" s="113">
        <v>0.045</v>
      </c>
      <c r="AB219" s="113">
        <v>0.864</v>
      </c>
      <c r="AC219" s="113"/>
      <c r="AD219" s="113"/>
      <c r="AE219" s="113"/>
      <c r="AF219" s="113">
        <v>1.961246</v>
      </c>
      <c r="AG219" s="113">
        <v>2.4515575</v>
      </c>
      <c r="AH219" s="113">
        <v>0</v>
      </c>
      <c r="AI219" s="113">
        <v>0</v>
      </c>
      <c r="AJ219" s="113">
        <f t="shared" si="80"/>
        <v>32.068656</v>
      </c>
      <c r="AK219" s="113">
        <v>0.72</v>
      </c>
      <c r="AL219" s="113"/>
      <c r="AM219" s="113"/>
      <c r="AN219" s="113">
        <v>0</v>
      </c>
      <c r="AO219" s="113"/>
      <c r="AP219" s="113"/>
      <c r="AQ219" s="113"/>
      <c r="AR219" s="113"/>
      <c r="AS219" s="113">
        <v>11.767476</v>
      </c>
      <c r="AT219" s="113">
        <v>19.58118</v>
      </c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</row>
    <row r="220" hidden="1" spans="1:66">
      <c r="A220" s="102" t="s">
        <v>510</v>
      </c>
      <c r="B220" s="101" t="s">
        <v>511</v>
      </c>
      <c r="C220" s="113">
        <f t="shared" si="71"/>
        <v>0</v>
      </c>
      <c r="D220" s="113">
        <f t="shared" si="81"/>
        <v>0</v>
      </c>
      <c r="E220" s="113"/>
      <c r="F220" s="113"/>
      <c r="G220" s="113"/>
      <c r="H220" s="113"/>
      <c r="I220" s="113"/>
      <c r="J220" s="113"/>
      <c r="K220" s="113"/>
      <c r="L220" s="113">
        <f t="shared" si="74"/>
        <v>0</v>
      </c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>
        <f t="shared" si="80"/>
        <v>0</v>
      </c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</row>
    <row r="221" hidden="1" spans="1:66">
      <c r="A221" s="102" t="s">
        <v>512</v>
      </c>
      <c r="B221" s="101" t="s">
        <v>513</v>
      </c>
      <c r="C221" s="113">
        <f t="shared" si="71"/>
        <v>0</v>
      </c>
      <c r="D221" s="113">
        <f t="shared" si="81"/>
        <v>0</v>
      </c>
      <c r="E221" s="113"/>
      <c r="F221" s="113"/>
      <c r="G221" s="113"/>
      <c r="H221" s="113"/>
      <c r="I221" s="113"/>
      <c r="J221" s="113"/>
      <c r="K221" s="113"/>
      <c r="L221" s="113">
        <f t="shared" si="74"/>
        <v>0</v>
      </c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>
        <f t="shared" si="80"/>
        <v>0</v>
      </c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</row>
    <row r="222" hidden="1" spans="1:66">
      <c r="A222" s="102" t="s">
        <v>514</v>
      </c>
      <c r="B222" s="101" t="s">
        <v>515</v>
      </c>
      <c r="C222" s="113">
        <f t="shared" si="71"/>
        <v>0</v>
      </c>
      <c r="D222" s="113">
        <f t="shared" si="81"/>
        <v>0</v>
      </c>
      <c r="E222" s="113"/>
      <c r="F222" s="113"/>
      <c r="G222" s="113"/>
      <c r="H222" s="113"/>
      <c r="I222" s="113"/>
      <c r="J222" s="113"/>
      <c r="K222" s="113"/>
      <c r="L222" s="113">
        <f t="shared" si="74"/>
        <v>0</v>
      </c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>
        <f t="shared" si="80"/>
        <v>0</v>
      </c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</row>
    <row r="223" hidden="1" spans="1:66">
      <c r="A223" s="102" t="s">
        <v>516</v>
      </c>
      <c r="B223" s="101" t="s">
        <v>517</v>
      </c>
      <c r="C223" s="113">
        <f t="shared" si="71"/>
        <v>0</v>
      </c>
      <c r="D223" s="113">
        <f t="shared" si="81"/>
        <v>0</v>
      </c>
      <c r="E223" s="113"/>
      <c r="F223" s="113"/>
      <c r="G223" s="113"/>
      <c r="H223" s="113"/>
      <c r="I223" s="113"/>
      <c r="J223" s="113"/>
      <c r="K223" s="113"/>
      <c r="L223" s="113">
        <f t="shared" si="74"/>
        <v>0</v>
      </c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>
        <f t="shared" si="80"/>
        <v>0</v>
      </c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</row>
    <row r="224" hidden="1" spans="1:66">
      <c r="A224" s="102" t="s">
        <v>518</v>
      </c>
      <c r="B224" s="101" t="s">
        <v>519</v>
      </c>
      <c r="C224" s="113">
        <f t="shared" si="71"/>
        <v>0</v>
      </c>
      <c r="D224" s="113">
        <f t="shared" si="81"/>
        <v>0</v>
      </c>
      <c r="E224" s="113"/>
      <c r="F224" s="113"/>
      <c r="G224" s="113"/>
      <c r="H224" s="113"/>
      <c r="I224" s="113"/>
      <c r="J224" s="113"/>
      <c r="K224" s="113"/>
      <c r="L224" s="113">
        <f t="shared" si="74"/>
        <v>0</v>
      </c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>
        <f t="shared" si="80"/>
        <v>0</v>
      </c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</row>
    <row r="225" hidden="1" spans="1:66">
      <c r="A225" s="102" t="s">
        <v>520</v>
      </c>
      <c r="B225" s="101" t="s">
        <v>521</v>
      </c>
      <c r="C225" s="113">
        <f t="shared" si="71"/>
        <v>0</v>
      </c>
      <c r="D225" s="113">
        <f t="shared" si="81"/>
        <v>0</v>
      </c>
      <c r="E225" s="113"/>
      <c r="F225" s="113"/>
      <c r="G225" s="113"/>
      <c r="H225" s="113"/>
      <c r="I225" s="113"/>
      <c r="J225" s="113"/>
      <c r="K225" s="113"/>
      <c r="L225" s="113">
        <f t="shared" si="74"/>
        <v>0</v>
      </c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>
        <f t="shared" si="80"/>
        <v>0</v>
      </c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</row>
    <row r="226" hidden="1" spans="1:66">
      <c r="A226" s="102" t="s">
        <v>522</v>
      </c>
      <c r="B226" s="101" t="s">
        <v>523</v>
      </c>
      <c r="C226" s="113">
        <f t="shared" si="71"/>
        <v>0</v>
      </c>
      <c r="D226" s="113">
        <f t="shared" si="81"/>
        <v>0</v>
      </c>
      <c r="E226" s="113"/>
      <c r="F226" s="113"/>
      <c r="G226" s="113"/>
      <c r="H226" s="113"/>
      <c r="I226" s="113"/>
      <c r="J226" s="113"/>
      <c r="K226" s="113"/>
      <c r="L226" s="113">
        <f t="shared" si="74"/>
        <v>0</v>
      </c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>
        <f t="shared" si="80"/>
        <v>0</v>
      </c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</row>
    <row r="227" hidden="1" spans="1:66">
      <c r="A227" s="102" t="s">
        <v>524</v>
      </c>
      <c r="B227" s="101" t="s">
        <v>525</v>
      </c>
      <c r="C227" s="113">
        <f t="shared" si="71"/>
        <v>0</v>
      </c>
      <c r="D227" s="113">
        <f t="shared" si="81"/>
        <v>0</v>
      </c>
      <c r="E227" s="113"/>
      <c r="F227" s="113"/>
      <c r="G227" s="113"/>
      <c r="H227" s="113"/>
      <c r="I227" s="113"/>
      <c r="J227" s="113"/>
      <c r="K227" s="113"/>
      <c r="L227" s="113">
        <f t="shared" si="74"/>
        <v>0</v>
      </c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>
        <f t="shared" si="80"/>
        <v>0</v>
      </c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</row>
    <row r="228" hidden="1" spans="1:66">
      <c r="A228" s="102" t="s">
        <v>526</v>
      </c>
      <c r="B228" s="101" t="s">
        <v>527</v>
      </c>
      <c r="C228" s="113">
        <f t="shared" si="71"/>
        <v>0</v>
      </c>
      <c r="D228" s="113">
        <f t="shared" si="81"/>
        <v>0</v>
      </c>
      <c r="E228" s="113"/>
      <c r="F228" s="113"/>
      <c r="G228" s="113"/>
      <c r="H228" s="113"/>
      <c r="I228" s="113"/>
      <c r="J228" s="113"/>
      <c r="K228" s="113"/>
      <c r="L228" s="113">
        <f t="shared" si="74"/>
        <v>0</v>
      </c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>
        <f t="shared" si="80"/>
        <v>0</v>
      </c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</row>
    <row r="229" spans="1:66">
      <c r="A229" s="102">
        <v>20509</v>
      </c>
      <c r="B229" s="101" t="s">
        <v>528</v>
      </c>
      <c r="C229" s="113">
        <f t="shared" si="71"/>
        <v>239.64</v>
      </c>
      <c r="D229" s="113">
        <f>SUM(D230:D235)</f>
        <v>0</v>
      </c>
      <c r="E229" s="113">
        <f t="shared" ref="E229:BN229" si="87">SUM(E230:E235)</f>
        <v>0</v>
      </c>
      <c r="F229" s="113">
        <f t="shared" si="87"/>
        <v>0</v>
      </c>
      <c r="G229" s="113">
        <f t="shared" si="87"/>
        <v>0</v>
      </c>
      <c r="H229" s="113">
        <f t="shared" si="87"/>
        <v>0</v>
      </c>
      <c r="I229" s="113">
        <f t="shared" si="87"/>
        <v>0</v>
      </c>
      <c r="J229" s="113">
        <f t="shared" si="87"/>
        <v>0</v>
      </c>
      <c r="K229" s="113">
        <f t="shared" si="87"/>
        <v>0</v>
      </c>
      <c r="L229" s="113">
        <f t="shared" si="87"/>
        <v>0</v>
      </c>
      <c r="M229" s="113">
        <f t="shared" si="87"/>
        <v>0</v>
      </c>
      <c r="N229" s="113">
        <f t="shared" si="87"/>
        <v>0</v>
      </c>
      <c r="O229" s="113">
        <f t="shared" si="87"/>
        <v>0</v>
      </c>
      <c r="P229" s="113">
        <f t="shared" si="87"/>
        <v>0</v>
      </c>
      <c r="Q229" s="113">
        <f t="shared" si="87"/>
        <v>0</v>
      </c>
      <c r="R229" s="113">
        <f t="shared" si="87"/>
        <v>0</v>
      </c>
      <c r="S229" s="113">
        <f t="shared" si="87"/>
        <v>0</v>
      </c>
      <c r="T229" s="113">
        <f t="shared" si="87"/>
        <v>0</v>
      </c>
      <c r="U229" s="113">
        <f t="shared" si="87"/>
        <v>0</v>
      </c>
      <c r="V229" s="113">
        <f t="shared" si="87"/>
        <v>0</v>
      </c>
      <c r="W229" s="113">
        <f t="shared" si="87"/>
        <v>0</v>
      </c>
      <c r="X229" s="113">
        <f t="shared" si="87"/>
        <v>0</v>
      </c>
      <c r="Y229" s="113">
        <f t="shared" si="87"/>
        <v>0</v>
      </c>
      <c r="Z229" s="113">
        <f t="shared" si="87"/>
        <v>0</v>
      </c>
      <c r="AA229" s="113"/>
      <c r="AB229" s="113"/>
      <c r="AC229" s="113">
        <f t="shared" si="87"/>
        <v>0</v>
      </c>
      <c r="AD229" s="113">
        <f t="shared" si="87"/>
        <v>0</v>
      </c>
      <c r="AE229" s="113">
        <f t="shared" si="87"/>
        <v>0</v>
      </c>
      <c r="AF229" s="113">
        <f t="shared" si="87"/>
        <v>0</v>
      </c>
      <c r="AG229" s="113">
        <f t="shared" si="87"/>
        <v>0</v>
      </c>
      <c r="AH229" s="113">
        <f t="shared" si="87"/>
        <v>0</v>
      </c>
      <c r="AI229" s="113">
        <f t="shared" si="87"/>
        <v>0</v>
      </c>
      <c r="AJ229" s="113">
        <f t="shared" si="87"/>
        <v>0</v>
      </c>
      <c r="AK229" s="113">
        <f t="shared" si="87"/>
        <v>0</v>
      </c>
      <c r="AL229" s="113">
        <f t="shared" si="87"/>
        <v>0</v>
      </c>
      <c r="AM229" s="113">
        <f t="shared" si="87"/>
        <v>0</v>
      </c>
      <c r="AN229" s="113">
        <f t="shared" si="87"/>
        <v>0</v>
      </c>
      <c r="AO229" s="113">
        <f t="shared" si="87"/>
        <v>0</v>
      </c>
      <c r="AP229" s="113">
        <f t="shared" si="87"/>
        <v>0</v>
      </c>
      <c r="AQ229" s="113">
        <f t="shared" si="87"/>
        <v>0</v>
      </c>
      <c r="AR229" s="113">
        <f t="shared" si="87"/>
        <v>0</v>
      </c>
      <c r="AS229" s="113">
        <f t="shared" si="87"/>
        <v>0</v>
      </c>
      <c r="AT229" s="113">
        <f t="shared" si="87"/>
        <v>0</v>
      </c>
      <c r="AU229" s="113">
        <f t="shared" si="87"/>
        <v>0</v>
      </c>
      <c r="AV229" s="113">
        <f t="shared" si="87"/>
        <v>0</v>
      </c>
      <c r="AW229" s="113">
        <f t="shared" si="87"/>
        <v>0</v>
      </c>
      <c r="AX229" s="113">
        <f t="shared" si="87"/>
        <v>0</v>
      </c>
      <c r="AY229" s="113">
        <f t="shared" si="87"/>
        <v>0</v>
      </c>
      <c r="AZ229" s="113">
        <f t="shared" si="87"/>
        <v>0</v>
      </c>
      <c r="BA229" s="113">
        <f t="shared" si="87"/>
        <v>0</v>
      </c>
      <c r="BB229" s="113">
        <f t="shared" si="87"/>
        <v>239.64</v>
      </c>
      <c r="BC229" s="113">
        <f t="shared" si="87"/>
        <v>239.64</v>
      </c>
      <c r="BD229" s="113">
        <f t="shared" si="87"/>
        <v>0</v>
      </c>
      <c r="BE229" s="113">
        <f t="shared" si="87"/>
        <v>0</v>
      </c>
      <c r="BF229" s="113">
        <f t="shared" si="87"/>
        <v>0</v>
      </c>
      <c r="BG229" s="113">
        <f t="shared" si="87"/>
        <v>0</v>
      </c>
      <c r="BH229" s="113">
        <f t="shared" si="87"/>
        <v>0</v>
      </c>
      <c r="BI229" s="113">
        <f t="shared" si="87"/>
        <v>0</v>
      </c>
      <c r="BJ229" s="113">
        <f t="shared" si="87"/>
        <v>0</v>
      </c>
      <c r="BK229" s="113">
        <f t="shared" si="87"/>
        <v>0</v>
      </c>
      <c r="BL229" s="113">
        <f t="shared" si="87"/>
        <v>0</v>
      </c>
      <c r="BM229" s="113">
        <f t="shared" si="87"/>
        <v>0</v>
      </c>
      <c r="BN229" s="113">
        <f t="shared" si="87"/>
        <v>0</v>
      </c>
    </row>
    <row r="230" hidden="1" spans="1:66">
      <c r="A230" s="102">
        <v>2050901</v>
      </c>
      <c r="B230" s="101" t="s">
        <v>529</v>
      </c>
      <c r="C230" s="113">
        <f t="shared" si="71"/>
        <v>0</v>
      </c>
      <c r="D230" s="113"/>
      <c r="E230" s="113"/>
      <c r="F230" s="113"/>
      <c r="G230" s="113"/>
      <c r="H230" s="113"/>
      <c r="I230" s="113"/>
      <c r="J230" s="113"/>
      <c r="K230" s="113"/>
      <c r="L230" s="113">
        <f t="shared" ref="L230:L235" si="88">SUM(M230:AI230)</f>
        <v>0</v>
      </c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>
        <f t="shared" ref="BB230:BB235" si="89">SUM(BC230:BJ230)</f>
        <v>0</v>
      </c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</row>
    <row r="231" hidden="1" spans="1:66">
      <c r="A231" s="102">
        <v>2050902</v>
      </c>
      <c r="B231" s="101" t="s">
        <v>530</v>
      </c>
      <c r="C231" s="113">
        <f t="shared" si="71"/>
        <v>0</v>
      </c>
      <c r="D231" s="113"/>
      <c r="E231" s="113"/>
      <c r="F231" s="113"/>
      <c r="G231" s="113"/>
      <c r="H231" s="113"/>
      <c r="I231" s="113"/>
      <c r="J231" s="113"/>
      <c r="K231" s="113"/>
      <c r="L231" s="113">
        <f t="shared" si="88"/>
        <v>0</v>
      </c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>
        <f>SUM(AY231:BA231)</f>
        <v>0</v>
      </c>
      <c r="AY231" s="113"/>
      <c r="AZ231" s="113"/>
      <c r="BA231" s="113"/>
      <c r="BB231" s="113">
        <f t="shared" si="89"/>
        <v>0</v>
      </c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</row>
    <row r="232" hidden="1" spans="1:66">
      <c r="A232" s="102">
        <v>2050903</v>
      </c>
      <c r="B232" s="101" t="s">
        <v>531</v>
      </c>
      <c r="C232" s="113">
        <f t="shared" si="71"/>
        <v>0</v>
      </c>
      <c r="D232" s="113"/>
      <c r="E232" s="113"/>
      <c r="F232" s="113"/>
      <c r="G232" s="113"/>
      <c r="H232" s="113"/>
      <c r="I232" s="113"/>
      <c r="J232" s="113"/>
      <c r="K232" s="113"/>
      <c r="L232" s="113">
        <f t="shared" si="88"/>
        <v>0</v>
      </c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>
        <f>SUM(AY232:BA232)</f>
        <v>0</v>
      </c>
      <c r="AY232" s="113"/>
      <c r="AZ232" s="113"/>
      <c r="BA232" s="113"/>
      <c r="BB232" s="113">
        <f t="shared" si="89"/>
        <v>0</v>
      </c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</row>
    <row r="233" hidden="1" spans="1:66">
      <c r="A233" s="102">
        <v>2050904</v>
      </c>
      <c r="B233" s="101" t="s">
        <v>532</v>
      </c>
      <c r="C233" s="113">
        <f t="shared" si="71"/>
        <v>0</v>
      </c>
      <c r="D233" s="113">
        <f>SUM(E233:K233)</f>
        <v>0</v>
      </c>
      <c r="E233" s="113"/>
      <c r="F233" s="113"/>
      <c r="G233" s="113"/>
      <c r="H233" s="113"/>
      <c r="I233" s="113"/>
      <c r="J233" s="113"/>
      <c r="K233" s="113"/>
      <c r="L233" s="113">
        <f t="shared" si="88"/>
        <v>0</v>
      </c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>
        <f>SUM(AY233:BA233)</f>
        <v>0</v>
      </c>
      <c r="AY233" s="113"/>
      <c r="AZ233" s="113"/>
      <c r="BA233" s="113"/>
      <c r="BB233" s="113">
        <f t="shared" si="89"/>
        <v>0</v>
      </c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</row>
    <row r="234" hidden="1" spans="1:66">
      <c r="A234" s="102">
        <v>2050905</v>
      </c>
      <c r="B234" s="101" t="s">
        <v>533</v>
      </c>
      <c r="C234" s="113">
        <f t="shared" si="71"/>
        <v>0</v>
      </c>
      <c r="D234" s="113"/>
      <c r="E234" s="113"/>
      <c r="F234" s="113"/>
      <c r="G234" s="113"/>
      <c r="H234" s="113"/>
      <c r="I234" s="113"/>
      <c r="J234" s="113"/>
      <c r="K234" s="113"/>
      <c r="L234" s="113">
        <f t="shared" si="88"/>
        <v>0</v>
      </c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>
        <f>SUM(AY234:BA234)</f>
        <v>0</v>
      </c>
      <c r="AY234" s="113"/>
      <c r="AZ234" s="113"/>
      <c r="BA234" s="113"/>
      <c r="BB234" s="113">
        <f t="shared" si="89"/>
        <v>0</v>
      </c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</row>
    <row r="235" spans="1:66">
      <c r="A235" s="102">
        <v>2050999</v>
      </c>
      <c r="B235" s="101" t="s">
        <v>534</v>
      </c>
      <c r="C235" s="113">
        <f t="shared" si="71"/>
        <v>239.64</v>
      </c>
      <c r="D235" s="113"/>
      <c r="E235" s="113"/>
      <c r="F235" s="113"/>
      <c r="G235" s="113"/>
      <c r="H235" s="113"/>
      <c r="I235" s="113"/>
      <c r="J235" s="113"/>
      <c r="K235" s="113"/>
      <c r="L235" s="113">
        <f t="shared" si="88"/>
        <v>0</v>
      </c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>
        <f>SUM(AY235:BA235)</f>
        <v>0</v>
      </c>
      <c r="AY235" s="113"/>
      <c r="AZ235" s="113"/>
      <c r="BA235" s="113"/>
      <c r="BB235" s="113">
        <f t="shared" si="89"/>
        <v>239.64</v>
      </c>
      <c r="BC235" s="113">
        <v>239.64</v>
      </c>
      <c r="BD235" s="113"/>
      <c r="BE235" s="113"/>
      <c r="BF235" s="113"/>
      <c r="BG235" s="113"/>
      <c r="BH235" s="113"/>
      <c r="BI235" s="113"/>
      <c r="BJ235" s="113"/>
      <c r="BK235" s="113">
        <f>SUM(BL235:BN235)</f>
        <v>0</v>
      </c>
      <c r="BL235" s="113"/>
      <c r="BM235" s="113"/>
      <c r="BN235" s="113"/>
    </row>
    <row r="236" hidden="1" spans="1:66">
      <c r="A236" s="102" t="s">
        <v>535</v>
      </c>
      <c r="B236" s="101" t="s">
        <v>536</v>
      </c>
      <c r="C236" s="113">
        <f t="shared" si="71"/>
        <v>0</v>
      </c>
      <c r="D236" s="113">
        <f t="shared" si="81"/>
        <v>0</v>
      </c>
      <c r="E236" s="113"/>
      <c r="F236" s="113"/>
      <c r="G236" s="113"/>
      <c r="H236" s="113"/>
      <c r="I236" s="113"/>
      <c r="J236" s="113"/>
      <c r="K236" s="113"/>
      <c r="L236" s="113">
        <f>SUM(L237)</f>
        <v>0</v>
      </c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>
        <f t="shared" ref="AJ236:AJ242" si="90">SUM(AK236:AT236)</f>
        <v>0</v>
      </c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</row>
    <row r="237" hidden="1" spans="1:66">
      <c r="A237" s="102" t="s">
        <v>537</v>
      </c>
      <c r="B237" s="101" t="s">
        <v>536</v>
      </c>
      <c r="C237" s="113">
        <f t="shared" si="71"/>
        <v>0</v>
      </c>
      <c r="D237" s="113">
        <f t="shared" si="81"/>
        <v>0</v>
      </c>
      <c r="E237" s="113"/>
      <c r="F237" s="113"/>
      <c r="G237" s="113"/>
      <c r="H237" s="113"/>
      <c r="I237" s="113"/>
      <c r="J237" s="113"/>
      <c r="K237" s="113"/>
      <c r="L237" s="113">
        <f t="shared" ref="L237:L242" si="91">SUM(M237:AI237)</f>
        <v>0</v>
      </c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>
        <f t="shared" si="90"/>
        <v>0</v>
      </c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</row>
    <row r="238" hidden="1" spans="1:66">
      <c r="A238" s="102" t="s">
        <v>538</v>
      </c>
      <c r="B238" s="101" t="s">
        <v>539</v>
      </c>
      <c r="C238" s="113">
        <f t="shared" si="71"/>
        <v>0</v>
      </c>
      <c r="D238" s="113">
        <f>D239+D243+D245+D247+D251+D256+D260</f>
        <v>0</v>
      </c>
      <c r="E238" s="113">
        <f t="shared" ref="E238:BN238" si="92">E239+E243+E245+E247+E251+E256+E260</f>
        <v>0</v>
      </c>
      <c r="F238" s="113">
        <f t="shared" si="92"/>
        <v>0</v>
      </c>
      <c r="G238" s="113">
        <f t="shared" si="92"/>
        <v>0</v>
      </c>
      <c r="H238" s="113">
        <f t="shared" si="92"/>
        <v>0</v>
      </c>
      <c r="I238" s="113">
        <f t="shared" si="92"/>
        <v>0</v>
      </c>
      <c r="J238" s="113">
        <f t="shared" si="92"/>
        <v>0</v>
      </c>
      <c r="K238" s="113">
        <f t="shared" si="92"/>
        <v>0</v>
      </c>
      <c r="L238" s="113">
        <f t="shared" si="92"/>
        <v>0</v>
      </c>
      <c r="M238" s="113">
        <f t="shared" si="92"/>
        <v>0</v>
      </c>
      <c r="N238" s="113">
        <f t="shared" si="92"/>
        <v>0</v>
      </c>
      <c r="O238" s="113">
        <f t="shared" si="92"/>
        <v>0</v>
      </c>
      <c r="P238" s="113">
        <f t="shared" si="92"/>
        <v>0</v>
      </c>
      <c r="Q238" s="113">
        <f t="shared" si="92"/>
        <v>0</v>
      </c>
      <c r="R238" s="113">
        <f t="shared" si="92"/>
        <v>0</v>
      </c>
      <c r="S238" s="113">
        <f t="shared" si="92"/>
        <v>0</v>
      </c>
      <c r="T238" s="113">
        <f t="shared" si="92"/>
        <v>0</v>
      </c>
      <c r="U238" s="113">
        <f t="shared" si="92"/>
        <v>0</v>
      </c>
      <c r="V238" s="113">
        <f t="shared" si="92"/>
        <v>0</v>
      </c>
      <c r="W238" s="113">
        <f t="shared" si="92"/>
        <v>0</v>
      </c>
      <c r="X238" s="113">
        <f t="shared" si="92"/>
        <v>0</v>
      </c>
      <c r="Y238" s="113">
        <f t="shared" si="92"/>
        <v>0</v>
      </c>
      <c r="Z238" s="113">
        <f t="shared" si="92"/>
        <v>0</v>
      </c>
      <c r="AA238" s="113"/>
      <c r="AB238" s="113"/>
      <c r="AC238" s="113">
        <f t="shared" si="92"/>
        <v>0</v>
      </c>
      <c r="AD238" s="113">
        <f t="shared" si="92"/>
        <v>0</v>
      </c>
      <c r="AE238" s="113">
        <f t="shared" si="92"/>
        <v>0</v>
      </c>
      <c r="AF238" s="113">
        <f t="shared" si="92"/>
        <v>0</v>
      </c>
      <c r="AG238" s="113">
        <f t="shared" si="92"/>
        <v>0</v>
      </c>
      <c r="AH238" s="113">
        <f t="shared" si="92"/>
        <v>0</v>
      </c>
      <c r="AI238" s="113">
        <f t="shared" si="92"/>
        <v>0</v>
      </c>
      <c r="AJ238" s="113">
        <f t="shared" si="92"/>
        <v>0</v>
      </c>
      <c r="AK238" s="113">
        <f t="shared" si="92"/>
        <v>0</v>
      </c>
      <c r="AL238" s="113">
        <f t="shared" si="92"/>
        <v>0</v>
      </c>
      <c r="AM238" s="113">
        <f t="shared" si="92"/>
        <v>0</v>
      </c>
      <c r="AN238" s="113">
        <f t="shared" si="92"/>
        <v>0</v>
      </c>
      <c r="AO238" s="113">
        <f t="shared" si="92"/>
        <v>0</v>
      </c>
      <c r="AP238" s="113">
        <f t="shared" si="92"/>
        <v>0</v>
      </c>
      <c r="AQ238" s="113">
        <f t="shared" si="92"/>
        <v>0</v>
      </c>
      <c r="AR238" s="113">
        <f t="shared" si="92"/>
        <v>0</v>
      </c>
      <c r="AS238" s="113">
        <f t="shared" si="92"/>
        <v>0</v>
      </c>
      <c r="AT238" s="113">
        <f t="shared" si="92"/>
        <v>0</v>
      </c>
      <c r="AU238" s="113">
        <f t="shared" si="92"/>
        <v>0</v>
      </c>
      <c r="AV238" s="113">
        <f t="shared" si="92"/>
        <v>0</v>
      </c>
      <c r="AW238" s="113">
        <f t="shared" si="92"/>
        <v>0</v>
      </c>
      <c r="AX238" s="113">
        <f t="shared" si="92"/>
        <v>0</v>
      </c>
      <c r="AY238" s="113">
        <f t="shared" si="92"/>
        <v>0</v>
      </c>
      <c r="AZ238" s="113">
        <f t="shared" si="92"/>
        <v>0</v>
      </c>
      <c r="BA238" s="113">
        <f t="shared" si="92"/>
        <v>0</v>
      </c>
      <c r="BB238" s="113">
        <f t="shared" si="92"/>
        <v>0</v>
      </c>
      <c r="BC238" s="113">
        <f t="shared" si="92"/>
        <v>0</v>
      </c>
      <c r="BD238" s="113">
        <f t="shared" si="92"/>
        <v>0</v>
      </c>
      <c r="BE238" s="113">
        <f t="shared" si="92"/>
        <v>0</v>
      </c>
      <c r="BF238" s="113">
        <f t="shared" si="92"/>
        <v>0</v>
      </c>
      <c r="BG238" s="113">
        <f t="shared" si="92"/>
        <v>0</v>
      </c>
      <c r="BH238" s="113">
        <f t="shared" si="92"/>
        <v>0</v>
      </c>
      <c r="BI238" s="113">
        <f t="shared" si="92"/>
        <v>0</v>
      </c>
      <c r="BJ238" s="113">
        <f t="shared" si="92"/>
        <v>0</v>
      </c>
      <c r="BK238" s="113">
        <f t="shared" si="92"/>
        <v>0</v>
      </c>
      <c r="BL238" s="113">
        <f t="shared" si="92"/>
        <v>0</v>
      </c>
      <c r="BM238" s="113">
        <f t="shared" si="92"/>
        <v>0</v>
      </c>
      <c r="BN238" s="113">
        <f t="shared" si="92"/>
        <v>0</v>
      </c>
    </row>
    <row r="239" hidden="1" spans="1:66">
      <c r="A239" s="102" t="s">
        <v>540</v>
      </c>
      <c r="B239" s="101" t="s">
        <v>541</v>
      </c>
      <c r="C239" s="113">
        <f t="shared" si="71"/>
        <v>0</v>
      </c>
      <c r="D239" s="113">
        <f>SUM(D240:D242)</f>
        <v>0</v>
      </c>
      <c r="E239" s="113">
        <f t="shared" ref="E239:BN239" si="93">SUM(E240:E242)</f>
        <v>0</v>
      </c>
      <c r="F239" s="113">
        <f t="shared" si="93"/>
        <v>0</v>
      </c>
      <c r="G239" s="113">
        <f t="shared" si="93"/>
        <v>0</v>
      </c>
      <c r="H239" s="113">
        <f t="shared" si="93"/>
        <v>0</v>
      </c>
      <c r="I239" s="113">
        <f t="shared" si="93"/>
        <v>0</v>
      </c>
      <c r="J239" s="113">
        <f t="shared" si="93"/>
        <v>0</v>
      </c>
      <c r="K239" s="113">
        <f t="shared" si="93"/>
        <v>0</v>
      </c>
      <c r="L239" s="113">
        <f t="shared" si="91"/>
        <v>0</v>
      </c>
      <c r="M239" s="113">
        <f t="shared" si="93"/>
        <v>0</v>
      </c>
      <c r="N239" s="113">
        <f t="shared" si="93"/>
        <v>0</v>
      </c>
      <c r="O239" s="113">
        <f t="shared" si="93"/>
        <v>0</v>
      </c>
      <c r="P239" s="113">
        <f t="shared" si="93"/>
        <v>0</v>
      </c>
      <c r="Q239" s="113">
        <f t="shared" si="93"/>
        <v>0</v>
      </c>
      <c r="R239" s="113">
        <f t="shared" si="93"/>
        <v>0</v>
      </c>
      <c r="S239" s="113">
        <f t="shared" si="93"/>
        <v>0</v>
      </c>
      <c r="T239" s="113">
        <f t="shared" si="93"/>
        <v>0</v>
      </c>
      <c r="U239" s="113">
        <f t="shared" si="93"/>
        <v>0</v>
      </c>
      <c r="V239" s="113">
        <f t="shared" si="93"/>
        <v>0</v>
      </c>
      <c r="W239" s="113">
        <f t="shared" si="93"/>
        <v>0</v>
      </c>
      <c r="X239" s="113">
        <f t="shared" si="93"/>
        <v>0</v>
      </c>
      <c r="Y239" s="113">
        <f t="shared" si="93"/>
        <v>0</v>
      </c>
      <c r="Z239" s="113">
        <f t="shared" si="93"/>
        <v>0</v>
      </c>
      <c r="AA239" s="113"/>
      <c r="AB239" s="113"/>
      <c r="AC239" s="113">
        <f t="shared" si="93"/>
        <v>0</v>
      </c>
      <c r="AD239" s="113">
        <f t="shared" si="93"/>
        <v>0</v>
      </c>
      <c r="AE239" s="113">
        <f t="shared" si="93"/>
        <v>0</v>
      </c>
      <c r="AF239" s="113">
        <f t="shared" si="93"/>
        <v>0</v>
      </c>
      <c r="AG239" s="113">
        <f t="shared" si="93"/>
        <v>0</v>
      </c>
      <c r="AH239" s="113">
        <f t="shared" si="93"/>
        <v>0</v>
      </c>
      <c r="AI239" s="113">
        <f t="shared" si="93"/>
        <v>0</v>
      </c>
      <c r="AJ239" s="113">
        <f t="shared" si="93"/>
        <v>0</v>
      </c>
      <c r="AK239" s="113">
        <f t="shared" si="93"/>
        <v>0</v>
      </c>
      <c r="AL239" s="113">
        <f t="shared" si="93"/>
        <v>0</v>
      </c>
      <c r="AM239" s="113">
        <f t="shared" si="93"/>
        <v>0</v>
      </c>
      <c r="AN239" s="113">
        <f t="shared" si="93"/>
        <v>0</v>
      </c>
      <c r="AO239" s="113">
        <f t="shared" si="93"/>
        <v>0</v>
      </c>
      <c r="AP239" s="113">
        <f t="shared" si="93"/>
        <v>0</v>
      </c>
      <c r="AQ239" s="113">
        <f t="shared" si="93"/>
        <v>0</v>
      </c>
      <c r="AR239" s="113">
        <f t="shared" si="93"/>
        <v>0</v>
      </c>
      <c r="AS239" s="113">
        <f t="shared" si="93"/>
        <v>0</v>
      </c>
      <c r="AT239" s="113">
        <f t="shared" si="93"/>
        <v>0</v>
      </c>
      <c r="AU239" s="113">
        <f t="shared" si="93"/>
        <v>0</v>
      </c>
      <c r="AV239" s="113">
        <f t="shared" si="93"/>
        <v>0</v>
      </c>
      <c r="AW239" s="113">
        <f t="shared" si="93"/>
        <v>0</v>
      </c>
      <c r="AX239" s="113"/>
      <c r="AY239" s="113"/>
      <c r="AZ239" s="113"/>
      <c r="BA239" s="113"/>
      <c r="BB239" s="113">
        <f t="shared" si="93"/>
        <v>0</v>
      </c>
      <c r="BC239" s="113">
        <f t="shared" si="93"/>
        <v>0</v>
      </c>
      <c r="BD239" s="113">
        <f t="shared" si="93"/>
        <v>0</v>
      </c>
      <c r="BE239" s="113">
        <f t="shared" si="93"/>
        <v>0</v>
      </c>
      <c r="BF239" s="113">
        <f t="shared" si="93"/>
        <v>0</v>
      </c>
      <c r="BG239" s="113">
        <f t="shared" si="93"/>
        <v>0</v>
      </c>
      <c r="BH239" s="113">
        <f t="shared" si="93"/>
        <v>0</v>
      </c>
      <c r="BI239" s="113">
        <f t="shared" si="93"/>
        <v>0</v>
      </c>
      <c r="BJ239" s="113">
        <f t="shared" si="93"/>
        <v>0</v>
      </c>
      <c r="BK239" s="113">
        <f t="shared" si="93"/>
        <v>0</v>
      </c>
      <c r="BL239" s="113">
        <f t="shared" si="93"/>
        <v>0</v>
      </c>
      <c r="BM239" s="113">
        <f t="shared" si="93"/>
        <v>0</v>
      </c>
      <c r="BN239" s="113">
        <f t="shared" si="93"/>
        <v>0</v>
      </c>
    </row>
    <row r="240" hidden="1" spans="1:66">
      <c r="A240" s="102" t="s">
        <v>542</v>
      </c>
      <c r="B240" s="101" t="s">
        <v>167</v>
      </c>
      <c r="C240" s="113">
        <f t="shared" si="71"/>
        <v>0</v>
      </c>
      <c r="D240" s="113">
        <f t="shared" si="81"/>
        <v>0</v>
      </c>
      <c r="E240" s="113"/>
      <c r="F240" s="113"/>
      <c r="G240" s="113"/>
      <c r="H240" s="113"/>
      <c r="I240" s="113"/>
      <c r="J240" s="113"/>
      <c r="K240" s="113"/>
      <c r="L240" s="113">
        <f t="shared" si="91"/>
        <v>0</v>
      </c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>
        <f t="shared" si="90"/>
        <v>0</v>
      </c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>
        <f>SUM(BC240:BJ240)</f>
        <v>0</v>
      </c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</row>
    <row r="241" hidden="1" spans="1:66">
      <c r="A241" s="102" t="s">
        <v>543</v>
      </c>
      <c r="B241" s="101" t="s">
        <v>169</v>
      </c>
      <c r="C241" s="113">
        <f t="shared" si="71"/>
        <v>0</v>
      </c>
      <c r="D241" s="113"/>
      <c r="E241" s="113"/>
      <c r="F241" s="113"/>
      <c r="G241" s="113"/>
      <c r="H241" s="113"/>
      <c r="I241" s="113"/>
      <c r="J241" s="113"/>
      <c r="K241" s="113"/>
      <c r="L241" s="113">
        <f t="shared" si="91"/>
        <v>0</v>
      </c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>
        <f t="shared" si="90"/>
        <v>0</v>
      </c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>
        <f>SUM(BC241:BJ241)</f>
        <v>0</v>
      </c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</row>
    <row r="242" hidden="1" spans="1:66">
      <c r="A242" s="102" t="s">
        <v>544</v>
      </c>
      <c r="B242" s="101" t="s">
        <v>545</v>
      </c>
      <c r="C242" s="113">
        <f t="shared" si="71"/>
        <v>0</v>
      </c>
      <c r="D242" s="113">
        <f t="shared" si="81"/>
        <v>0</v>
      </c>
      <c r="E242" s="113"/>
      <c r="F242" s="113"/>
      <c r="G242" s="113"/>
      <c r="H242" s="113"/>
      <c r="I242" s="113"/>
      <c r="J242" s="113"/>
      <c r="K242" s="113"/>
      <c r="L242" s="113">
        <f t="shared" si="91"/>
        <v>0</v>
      </c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>
        <f t="shared" si="90"/>
        <v>0</v>
      </c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>
        <f>SUM(BC242:BJ242)</f>
        <v>0</v>
      </c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</row>
    <row r="243" hidden="1" spans="1:66">
      <c r="A243" s="102">
        <v>20602</v>
      </c>
      <c r="B243" s="101" t="s">
        <v>546</v>
      </c>
      <c r="C243" s="113">
        <f>SUM(C244)</f>
        <v>0</v>
      </c>
      <c r="D243" s="113">
        <f t="shared" ref="D243:AI243" si="94">SUM(D244)</f>
        <v>0</v>
      </c>
      <c r="E243" s="113">
        <f t="shared" si="94"/>
        <v>0</v>
      </c>
      <c r="F243" s="113">
        <f t="shared" si="94"/>
        <v>0</v>
      </c>
      <c r="G243" s="113">
        <f t="shared" si="94"/>
        <v>0</v>
      </c>
      <c r="H243" s="113">
        <f t="shared" si="94"/>
        <v>0</v>
      </c>
      <c r="I243" s="113">
        <f t="shared" si="94"/>
        <v>0</v>
      </c>
      <c r="J243" s="113">
        <f t="shared" si="94"/>
        <v>0</v>
      </c>
      <c r="K243" s="113">
        <f t="shared" si="94"/>
        <v>0</v>
      </c>
      <c r="L243" s="113">
        <f t="shared" si="94"/>
        <v>0</v>
      </c>
      <c r="M243" s="113">
        <f t="shared" si="94"/>
        <v>0</v>
      </c>
      <c r="N243" s="113">
        <f t="shared" si="94"/>
        <v>0</v>
      </c>
      <c r="O243" s="113">
        <f t="shared" si="94"/>
        <v>0</v>
      </c>
      <c r="P243" s="113">
        <f t="shared" si="94"/>
        <v>0</v>
      </c>
      <c r="Q243" s="113">
        <f t="shared" si="94"/>
        <v>0</v>
      </c>
      <c r="R243" s="113">
        <f t="shared" si="94"/>
        <v>0</v>
      </c>
      <c r="S243" s="113">
        <f t="shared" si="94"/>
        <v>0</v>
      </c>
      <c r="T243" s="113">
        <f t="shared" si="94"/>
        <v>0</v>
      </c>
      <c r="U243" s="113">
        <f t="shared" si="94"/>
        <v>0</v>
      </c>
      <c r="V243" s="113">
        <f t="shared" si="94"/>
        <v>0</v>
      </c>
      <c r="W243" s="113">
        <f t="shared" si="94"/>
        <v>0</v>
      </c>
      <c r="X243" s="113">
        <f t="shared" si="94"/>
        <v>0</v>
      </c>
      <c r="Y243" s="113">
        <f t="shared" si="94"/>
        <v>0</v>
      </c>
      <c r="Z243" s="113">
        <f t="shared" si="94"/>
        <v>0</v>
      </c>
      <c r="AA243" s="113"/>
      <c r="AB243" s="113"/>
      <c r="AC243" s="113">
        <f t="shared" si="94"/>
        <v>0</v>
      </c>
      <c r="AD243" s="113">
        <f t="shared" si="94"/>
        <v>0</v>
      </c>
      <c r="AE243" s="113">
        <f t="shared" si="94"/>
        <v>0</v>
      </c>
      <c r="AF243" s="113">
        <f t="shared" si="94"/>
        <v>0</v>
      </c>
      <c r="AG243" s="113">
        <f t="shared" si="94"/>
        <v>0</v>
      </c>
      <c r="AH243" s="113">
        <f t="shared" si="94"/>
        <v>0</v>
      </c>
      <c r="AI243" s="113">
        <f t="shared" si="94"/>
        <v>0</v>
      </c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</row>
    <row r="244" hidden="1" spans="1:66">
      <c r="A244" s="102">
        <v>2060299</v>
      </c>
      <c r="B244" s="101" t="s">
        <v>547</v>
      </c>
      <c r="C244" s="113">
        <f t="shared" ref="C244:C307" si="95">D244+L244+AJ244+AU244+AX244+BB244+BK244</f>
        <v>0</v>
      </c>
      <c r="D244" s="113"/>
      <c r="E244" s="113"/>
      <c r="F244" s="113"/>
      <c r="G244" s="113"/>
      <c r="H244" s="113"/>
      <c r="I244" s="113"/>
      <c r="J244" s="113"/>
      <c r="K244" s="113"/>
      <c r="L244" s="113">
        <f t="shared" ref="L244:L263" si="96">SUM(M244:AI244)</f>
        <v>0</v>
      </c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</row>
    <row r="245" hidden="1" spans="1:66">
      <c r="A245" s="102" t="s">
        <v>548</v>
      </c>
      <c r="B245" s="101" t="s">
        <v>549</v>
      </c>
      <c r="C245" s="113">
        <f t="shared" si="95"/>
        <v>0</v>
      </c>
      <c r="D245" s="113">
        <f t="shared" si="81"/>
        <v>0</v>
      </c>
      <c r="E245" s="113"/>
      <c r="F245" s="113"/>
      <c r="G245" s="113"/>
      <c r="H245" s="113"/>
      <c r="I245" s="113"/>
      <c r="J245" s="113"/>
      <c r="K245" s="113"/>
      <c r="L245" s="113">
        <f t="shared" si="96"/>
        <v>0</v>
      </c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>
        <f t="shared" ref="AJ245:AJ263" si="97">SUM(AK245:AT245)</f>
        <v>0</v>
      </c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</row>
    <row r="246" hidden="1" spans="1:66">
      <c r="A246" s="102" t="s">
        <v>550</v>
      </c>
      <c r="B246" s="101" t="s">
        <v>551</v>
      </c>
      <c r="C246" s="113">
        <f t="shared" si="95"/>
        <v>0</v>
      </c>
      <c r="D246" s="113">
        <f t="shared" si="81"/>
        <v>0</v>
      </c>
      <c r="E246" s="113"/>
      <c r="F246" s="113"/>
      <c r="G246" s="113"/>
      <c r="H246" s="113"/>
      <c r="I246" s="113"/>
      <c r="J246" s="113"/>
      <c r="K246" s="113"/>
      <c r="L246" s="113">
        <f t="shared" si="96"/>
        <v>0</v>
      </c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>
        <f t="shared" si="97"/>
        <v>0</v>
      </c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</row>
    <row r="247" hidden="1" spans="1:66">
      <c r="A247" s="102" t="s">
        <v>552</v>
      </c>
      <c r="B247" s="101" t="s">
        <v>553</v>
      </c>
      <c r="C247" s="113">
        <f t="shared" si="95"/>
        <v>0</v>
      </c>
      <c r="D247" s="113">
        <f t="shared" si="81"/>
        <v>0</v>
      </c>
      <c r="E247" s="113"/>
      <c r="F247" s="113"/>
      <c r="G247" s="113"/>
      <c r="H247" s="113"/>
      <c r="I247" s="113"/>
      <c r="J247" s="113"/>
      <c r="K247" s="113"/>
      <c r="L247" s="113">
        <f t="shared" si="96"/>
        <v>0</v>
      </c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>
        <f t="shared" si="97"/>
        <v>0</v>
      </c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>
        <f>SUM(AU248:AU250)</f>
        <v>0</v>
      </c>
      <c r="AV247" s="113">
        <f>SUM(AV248:AV250)</f>
        <v>0</v>
      </c>
      <c r="AW247" s="113">
        <f>SUM(AW248:AW250)</f>
        <v>0</v>
      </c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</row>
    <row r="248" hidden="1" spans="1:66">
      <c r="A248" s="102" t="s">
        <v>554</v>
      </c>
      <c r="B248" s="101" t="s">
        <v>555</v>
      </c>
      <c r="C248" s="113">
        <f t="shared" si="95"/>
        <v>0</v>
      </c>
      <c r="D248" s="113">
        <f t="shared" si="81"/>
        <v>0</v>
      </c>
      <c r="E248" s="113"/>
      <c r="F248" s="113"/>
      <c r="G248" s="113"/>
      <c r="H248" s="113"/>
      <c r="I248" s="113"/>
      <c r="J248" s="113"/>
      <c r="K248" s="113"/>
      <c r="L248" s="113">
        <f t="shared" si="96"/>
        <v>0</v>
      </c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>
        <f t="shared" si="97"/>
        <v>0</v>
      </c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>
        <f t="shared" ref="AU248:AU259" si="98">SUM(AV248:AW248)</f>
        <v>0</v>
      </c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</row>
    <row r="249" hidden="1" spans="1:66">
      <c r="A249" s="102">
        <v>2060404</v>
      </c>
      <c r="B249" s="101" t="s">
        <v>556</v>
      </c>
      <c r="C249" s="113">
        <f t="shared" si="95"/>
        <v>0</v>
      </c>
      <c r="D249" s="113"/>
      <c r="E249" s="113"/>
      <c r="F249" s="113"/>
      <c r="G249" s="113"/>
      <c r="H249" s="113"/>
      <c r="I249" s="113"/>
      <c r="J249" s="113"/>
      <c r="K249" s="113"/>
      <c r="L249" s="113">
        <f t="shared" si="96"/>
        <v>0</v>
      </c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>
        <f t="shared" si="97"/>
        <v>0</v>
      </c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>
        <f t="shared" si="98"/>
        <v>0</v>
      </c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</row>
    <row r="250" hidden="1" spans="1:66">
      <c r="A250" s="102" t="s">
        <v>557</v>
      </c>
      <c r="B250" s="101" t="s">
        <v>558</v>
      </c>
      <c r="C250" s="113">
        <f t="shared" si="95"/>
        <v>0</v>
      </c>
      <c r="D250" s="113">
        <f t="shared" si="81"/>
        <v>0</v>
      </c>
      <c r="E250" s="113"/>
      <c r="F250" s="113"/>
      <c r="G250" s="113"/>
      <c r="H250" s="113"/>
      <c r="I250" s="113"/>
      <c r="J250" s="113"/>
      <c r="K250" s="113"/>
      <c r="L250" s="113">
        <f t="shared" si="96"/>
        <v>0</v>
      </c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>
        <f t="shared" si="97"/>
        <v>0</v>
      </c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>
        <f t="shared" si="98"/>
        <v>0</v>
      </c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</row>
    <row r="251" hidden="1" spans="1:66">
      <c r="A251" s="102" t="s">
        <v>559</v>
      </c>
      <c r="B251" s="101" t="s">
        <v>560</v>
      </c>
      <c r="C251" s="113">
        <f t="shared" si="95"/>
        <v>0</v>
      </c>
      <c r="D251" s="113">
        <f t="shared" si="81"/>
        <v>0</v>
      </c>
      <c r="E251" s="113"/>
      <c r="F251" s="113"/>
      <c r="G251" s="113"/>
      <c r="H251" s="113"/>
      <c r="I251" s="113"/>
      <c r="J251" s="113"/>
      <c r="K251" s="113"/>
      <c r="L251" s="113">
        <f t="shared" si="96"/>
        <v>0</v>
      </c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>
        <f t="shared" si="97"/>
        <v>0</v>
      </c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>
        <f t="shared" si="98"/>
        <v>0</v>
      </c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</row>
    <row r="252" hidden="1" spans="1:66">
      <c r="A252" s="102" t="s">
        <v>561</v>
      </c>
      <c r="B252" s="101" t="s">
        <v>551</v>
      </c>
      <c r="C252" s="113">
        <f t="shared" si="95"/>
        <v>0</v>
      </c>
      <c r="D252" s="113">
        <f t="shared" si="81"/>
        <v>0</v>
      </c>
      <c r="E252" s="113"/>
      <c r="F252" s="113"/>
      <c r="G252" s="113"/>
      <c r="H252" s="113"/>
      <c r="I252" s="113"/>
      <c r="J252" s="113"/>
      <c r="K252" s="113"/>
      <c r="L252" s="113">
        <f t="shared" si="96"/>
        <v>0</v>
      </c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>
        <f t="shared" si="97"/>
        <v>0</v>
      </c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>
        <f t="shared" si="98"/>
        <v>0</v>
      </c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</row>
    <row r="253" hidden="1" spans="1:66">
      <c r="A253" s="102" t="s">
        <v>562</v>
      </c>
      <c r="B253" s="101" t="s">
        <v>563</v>
      </c>
      <c r="C253" s="113">
        <f t="shared" si="95"/>
        <v>0</v>
      </c>
      <c r="D253" s="113">
        <f t="shared" si="81"/>
        <v>0</v>
      </c>
      <c r="E253" s="113"/>
      <c r="F253" s="113"/>
      <c r="G253" s="113"/>
      <c r="H253" s="113"/>
      <c r="I253" s="113"/>
      <c r="J253" s="113"/>
      <c r="K253" s="113"/>
      <c r="L253" s="113">
        <f t="shared" si="96"/>
        <v>0</v>
      </c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>
        <f t="shared" si="97"/>
        <v>0</v>
      </c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>
        <f t="shared" si="98"/>
        <v>0</v>
      </c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</row>
    <row r="254" hidden="1" spans="1:66">
      <c r="A254" s="102" t="s">
        <v>564</v>
      </c>
      <c r="B254" s="101" t="s">
        <v>565</v>
      </c>
      <c r="C254" s="113">
        <f t="shared" si="95"/>
        <v>0</v>
      </c>
      <c r="D254" s="113">
        <f t="shared" si="81"/>
        <v>0</v>
      </c>
      <c r="E254" s="113"/>
      <c r="F254" s="113"/>
      <c r="G254" s="113"/>
      <c r="H254" s="113"/>
      <c r="I254" s="113"/>
      <c r="J254" s="113"/>
      <c r="K254" s="113"/>
      <c r="L254" s="113">
        <f t="shared" si="96"/>
        <v>0</v>
      </c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>
        <f t="shared" si="97"/>
        <v>0</v>
      </c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>
        <f t="shared" si="98"/>
        <v>0</v>
      </c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</row>
    <row r="255" hidden="1" spans="1:66">
      <c r="A255" s="102" t="s">
        <v>566</v>
      </c>
      <c r="B255" s="101" t="s">
        <v>567</v>
      </c>
      <c r="C255" s="113">
        <f t="shared" si="95"/>
        <v>0</v>
      </c>
      <c r="D255" s="113">
        <f t="shared" si="81"/>
        <v>0</v>
      </c>
      <c r="E255" s="113"/>
      <c r="F255" s="113"/>
      <c r="G255" s="113"/>
      <c r="H255" s="113"/>
      <c r="I255" s="113"/>
      <c r="J255" s="113"/>
      <c r="K255" s="113"/>
      <c r="L255" s="113">
        <f t="shared" si="96"/>
        <v>0</v>
      </c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>
        <f t="shared" si="97"/>
        <v>0</v>
      </c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>
        <f t="shared" si="98"/>
        <v>0</v>
      </c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</row>
    <row r="256" hidden="1" spans="1:66">
      <c r="A256" s="102" t="s">
        <v>568</v>
      </c>
      <c r="B256" s="101" t="s">
        <v>569</v>
      </c>
      <c r="C256" s="113">
        <f t="shared" si="95"/>
        <v>0</v>
      </c>
      <c r="D256" s="113">
        <f t="shared" si="81"/>
        <v>0</v>
      </c>
      <c r="E256" s="113"/>
      <c r="F256" s="113"/>
      <c r="G256" s="113"/>
      <c r="H256" s="113"/>
      <c r="I256" s="113"/>
      <c r="J256" s="113"/>
      <c r="K256" s="113"/>
      <c r="L256" s="113">
        <f t="shared" si="96"/>
        <v>0</v>
      </c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>
        <f t="shared" si="97"/>
        <v>0</v>
      </c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>
        <f t="shared" si="98"/>
        <v>0</v>
      </c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</row>
    <row r="257" hidden="1" spans="1:66">
      <c r="A257" s="102" t="s">
        <v>570</v>
      </c>
      <c r="B257" s="101" t="s">
        <v>551</v>
      </c>
      <c r="C257" s="113">
        <f t="shared" si="95"/>
        <v>0</v>
      </c>
      <c r="D257" s="113">
        <f t="shared" si="81"/>
        <v>0</v>
      </c>
      <c r="E257" s="113"/>
      <c r="F257" s="113"/>
      <c r="G257" s="113"/>
      <c r="H257" s="113"/>
      <c r="I257" s="113"/>
      <c r="J257" s="113"/>
      <c r="K257" s="113"/>
      <c r="L257" s="113">
        <f t="shared" si="96"/>
        <v>0</v>
      </c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>
        <f t="shared" si="97"/>
        <v>0</v>
      </c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>
        <f t="shared" si="98"/>
        <v>0</v>
      </c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</row>
    <row r="258" hidden="1" spans="1:66">
      <c r="A258" s="102" t="s">
        <v>571</v>
      </c>
      <c r="B258" s="101" t="s">
        <v>572</v>
      </c>
      <c r="C258" s="113">
        <f t="shared" si="95"/>
        <v>0</v>
      </c>
      <c r="D258" s="113">
        <f t="shared" si="81"/>
        <v>0</v>
      </c>
      <c r="E258" s="113"/>
      <c r="F258" s="113"/>
      <c r="G258" s="113"/>
      <c r="H258" s="113"/>
      <c r="I258" s="113"/>
      <c r="J258" s="113"/>
      <c r="K258" s="113"/>
      <c r="L258" s="113">
        <f t="shared" si="96"/>
        <v>0</v>
      </c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>
        <f t="shared" si="97"/>
        <v>0</v>
      </c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>
        <f t="shared" si="98"/>
        <v>0</v>
      </c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</row>
    <row r="259" hidden="1" spans="1:66">
      <c r="A259" s="102" t="s">
        <v>573</v>
      </c>
      <c r="B259" s="101" t="s">
        <v>574</v>
      </c>
      <c r="C259" s="113">
        <f t="shared" si="95"/>
        <v>0</v>
      </c>
      <c r="D259" s="113">
        <f t="shared" si="81"/>
        <v>0</v>
      </c>
      <c r="E259" s="113"/>
      <c r="F259" s="113"/>
      <c r="G259" s="113"/>
      <c r="H259" s="113"/>
      <c r="I259" s="113"/>
      <c r="J259" s="113"/>
      <c r="K259" s="113"/>
      <c r="L259" s="113">
        <f t="shared" si="96"/>
        <v>0</v>
      </c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>
        <f t="shared" si="97"/>
        <v>0</v>
      </c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>
        <f t="shared" si="98"/>
        <v>0</v>
      </c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</row>
    <row r="260" hidden="1" spans="1:66">
      <c r="A260" s="102" t="s">
        <v>575</v>
      </c>
      <c r="B260" s="101" t="s">
        <v>576</v>
      </c>
      <c r="C260" s="113">
        <f t="shared" si="95"/>
        <v>0</v>
      </c>
      <c r="D260" s="113">
        <f t="shared" si="81"/>
        <v>0</v>
      </c>
      <c r="E260" s="113"/>
      <c r="F260" s="113"/>
      <c r="G260" s="113"/>
      <c r="H260" s="113"/>
      <c r="I260" s="113"/>
      <c r="J260" s="113"/>
      <c r="K260" s="113"/>
      <c r="L260" s="113">
        <f t="shared" si="96"/>
        <v>0</v>
      </c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>
        <f t="shared" si="97"/>
        <v>0</v>
      </c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>
        <f>SUM(AU261:AU263)</f>
        <v>0</v>
      </c>
      <c r="AV260" s="113">
        <f>SUM(AV261:AV263)</f>
        <v>0</v>
      </c>
      <c r="AW260" s="113">
        <f>SUM(AW261:AW263)</f>
        <v>0</v>
      </c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</row>
    <row r="261" hidden="1" spans="1:66">
      <c r="A261" s="102" t="s">
        <v>577</v>
      </c>
      <c r="B261" s="101" t="s">
        <v>578</v>
      </c>
      <c r="C261" s="113">
        <f t="shared" si="95"/>
        <v>0</v>
      </c>
      <c r="D261" s="113">
        <f t="shared" si="81"/>
        <v>0</v>
      </c>
      <c r="E261" s="113"/>
      <c r="F261" s="113"/>
      <c r="G261" s="113"/>
      <c r="H261" s="113"/>
      <c r="I261" s="113"/>
      <c r="J261" s="113"/>
      <c r="K261" s="113"/>
      <c r="L261" s="113">
        <f t="shared" si="96"/>
        <v>0</v>
      </c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>
        <f t="shared" si="97"/>
        <v>0</v>
      </c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>
        <f>SUM(AV261:AW261)</f>
        <v>0</v>
      </c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</row>
    <row r="262" hidden="1" spans="1:66">
      <c r="A262" s="102" t="s">
        <v>579</v>
      </c>
      <c r="B262" s="101" t="s">
        <v>580</v>
      </c>
      <c r="C262" s="113">
        <f t="shared" si="95"/>
        <v>0</v>
      </c>
      <c r="D262" s="113">
        <f t="shared" si="81"/>
        <v>0</v>
      </c>
      <c r="E262" s="113"/>
      <c r="F262" s="113"/>
      <c r="G262" s="113"/>
      <c r="H262" s="113"/>
      <c r="I262" s="113"/>
      <c r="J262" s="113"/>
      <c r="K262" s="113"/>
      <c r="L262" s="113">
        <f t="shared" si="96"/>
        <v>0</v>
      </c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>
        <f t="shared" si="97"/>
        <v>0</v>
      </c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>
        <f>SUM(AV262:AW262)</f>
        <v>0</v>
      </c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</row>
    <row r="263" hidden="1" spans="1:66">
      <c r="A263" s="102" t="s">
        <v>581</v>
      </c>
      <c r="B263" s="101" t="s">
        <v>576</v>
      </c>
      <c r="C263" s="113">
        <f t="shared" si="95"/>
        <v>0</v>
      </c>
      <c r="D263" s="113">
        <f t="shared" si="81"/>
        <v>0</v>
      </c>
      <c r="E263" s="113"/>
      <c r="F263" s="113"/>
      <c r="G263" s="113"/>
      <c r="H263" s="113"/>
      <c r="I263" s="113"/>
      <c r="J263" s="113"/>
      <c r="K263" s="113"/>
      <c r="L263" s="113">
        <f t="shared" si="96"/>
        <v>0</v>
      </c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>
        <f t="shared" si="97"/>
        <v>0</v>
      </c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>
        <f>SUM(AV263:AW263)</f>
        <v>0</v>
      </c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</row>
    <row r="264" spans="1:66">
      <c r="A264" s="102" t="s">
        <v>582</v>
      </c>
      <c r="B264" s="101" t="s">
        <v>583</v>
      </c>
      <c r="C264" s="113">
        <f t="shared" si="95"/>
        <v>140.28035754</v>
      </c>
      <c r="D264" s="113">
        <f t="shared" si="81"/>
        <v>112.4248875</v>
      </c>
      <c r="E264" s="113">
        <f>E265+E280+E285+E287</f>
        <v>46.2912</v>
      </c>
      <c r="F264" s="113">
        <f t="shared" ref="F264:K264" si="99">F265+F280+F285+F287</f>
        <v>14.208</v>
      </c>
      <c r="G264" s="113">
        <f t="shared" si="99"/>
        <v>1.2101</v>
      </c>
      <c r="H264" s="113">
        <f t="shared" si="99"/>
        <v>25.8770875</v>
      </c>
      <c r="I264" s="113">
        <f t="shared" si="99"/>
        <v>0</v>
      </c>
      <c r="J264" s="113">
        <f t="shared" si="99"/>
        <v>23.0625</v>
      </c>
      <c r="K264" s="113">
        <f t="shared" si="99"/>
        <v>1.776</v>
      </c>
      <c r="L264" s="113">
        <f>L265+L275+L280+L285+L287</f>
        <v>19.14777004</v>
      </c>
      <c r="M264" s="113">
        <f t="shared" ref="M264:BN264" si="100">M265+M275+M280+M285+M287</f>
        <v>0.54</v>
      </c>
      <c r="N264" s="113">
        <f t="shared" si="100"/>
        <v>0.5</v>
      </c>
      <c r="O264" s="113">
        <f t="shared" si="100"/>
        <v>0</v>
      </c>
      <c r="P264" s="113">
        <f t="shared" si="100"/>
        <v>0.081</v>
      </c>
      <c r="Q264" s="113">
        <f t="shared" si="100"/>
        <v>2.124</v>
      </c>
      <c r="R264" s="113">
        <f t="shared" si="100"/>
        <v>0.73678</v>
      </c>
      <c r="S264" s="113">
        <f t="shared" si="100"/>
        <v>0.57024</v>
      </c>
      <c r="T264" s="113">
        <f t="shared" si="100"/>
        <v>0</v>
      </c>
      <c r="U264" s="113">
        <f t="shared" si="100"/>
        <v>1.188</v>
      </c>
      <c r="V264" s="113">
        <f t="shared" si="100"/>
        <v>0</v>
      </c>
      <c r="W264" s="113">
        <f t="shared" si="100"/>
        <v>2.88</v>
      </c>
      <c r="X264" s="113">
        <f t="shared" si="100"/>
        <v>0</v>
      </c>
      <c r="Y264" s="113">
        <f t="shared" si="100"/>
        <v>0.216</v>
      </c>
      <c r="Z264" s="113">
        <f t="shared" si="100"/>
        <v>1.268877</v>
      </c>
      <c r="AA264" s="113">
        <f t="shared" si="100"/>
        <v>0.12416004</v>
      </c>
      <c r="AB264" s="113">
        <f t="shared" si="100"/>
        <v>0</v>
      </c>
      <c r="AC264" s="113">
        <f t="shared" si="100"/>
        <v>0</v>
      </c>
      <c r="AD264" s="113">
        <f t="shared" si="100"/>
        <v>0.5</v>
      </c>
      <c r="AE264" s="113">
        <f t="shared" si="100"/>
        <v>0</v>
      </c>
      <c r="AF264" s="113">
        <f t="shared" si="100"/>
        <v>1.268877</v>
      </c>
      <c r="AG264" s="113">
        <f t="shared" si="100"/>
        <v>1.691836</v>
      </c>
      <c r="AH264" s="113">
        <f t="shared" si="100"/>
        <v>2.35</v>
      </c>
      <c r="AI264" s="113">
        <f t="shared" si="100"/>
        <v>3.108</v>
      </c>
      <c r="AJ264" s="113">
        <f t="shared" si="100"/>
        <v>8.7077</v>
      </c>
      <c r="AK264" s="113">
        <f t="shared" si="100"/>
        <v>0</v>
      </c>
      <c r="AL264" s="113">
        <f t="shared" si="100"/>
        <v>0</v>
      </c>
      <c r="AM264" s="113">
        <f t="shared" si="100"/>
        <v>0</v>
      </c>
      <c r="AN264" s="113">
        <f t="shared" si="100"/>
        <v>1.91</v>
      </c>
      <c r="AO264" s="113">
        <f t="shared" si="100"/>
        <v>0</v>
      </c>
      <c r="AP264" s="113">
        <f t="shared" si="100"/>
        <v>0</v>
      </c>
      <c r="AQ264" s="113">
        <f t="shared" si="100"/>
        <v>0</v>
      </c>
      <c r="AR264" s="113">
        <f t="shared" si="100"/>
        <v>0</v>
      </c>
      <c r="AS264" s="113">
        <f t="shared" si="100"/>
        <v>0</v>
      </c>
      <c r="AT264" s="113">
        <f t="shared" si="100"/>
        <v>6.7977</v>
      </c>
      <c r="AU264" s="113">
        <f t="shared" si="100"/>
        <v>0</v>
      </c>
      <c r="AV264" s="113">
        <f t="shared" si="100"/>
        <v>0</v>
      </c>
      <c r="AW264" s="113">
        <f t="shared" si="100"/>
        <v>0</v>
      </c>
      <c r="AX264" s="113">
        <f t="shared" si="100"/>
        <v>0</v>
      </c>
      <c r="AY264" s="113">
        <f t="shared" si="100"/>
        <v>0</v>
      </c>
      <c r="AZ264" s="113"/>
      <c r="BA264" s="113"/>
      <c r="BB264" s="113">
        <f t="shared" si="100"/>
        <v>0</v>
      </c>
      <c r="BC264" s="113">
        <f t="shared" si="100"/>
        <v>0</v>
      </c>
      <c r="BD264" s="113">
        <f t="shared" si="100"/>
        <v>0</v>
      </c>
      <c r="BE264" s="113">
        <f t="shared" si="100"/>
        <v>0</v>
      </c>
      <c r="BF264" s="113">
        <f t="shared" si="100"/>
        <v>0</v>
      </c>
      <c r="BG264" s="113">
        <f t="shared" si="100"/>
        <v>0</v>
      </c>
      <c r="BH264" s="113">
        <f t="shared" si="100"/>
        <v>0</v>
      </c>
      <c r="BI264" s="113">
        <f t="shared" si="100"/>
        <v>0</v>
      </c>
      <c r="BJ264" s="113">
        <f t="shared" si="100"/>
        <v>0</v>
      </c>
      <c r="BK264" s="113">
        <f t="shared" si="100"/>
        <v>0</v>
      </c>
      <c r="BL264" s="113">
        <f t="shared" si="100"/>
        <v>0</v>
      </c>
      <c r="BM264" s="113">
        <f t="shared" si="100"/>
        <v>0</v>
      </c>
      <c r="BN264" s="113">
        <f t="shared" si="100"/>
        <v>0</v>
      </c>
    </row>
    <row r="265" spans="1:66">
      <c r="A265" s="102" t="s">
        <v>584</v>
      </c>
      <c r="B265" s="101" t="s">
        <v>585</v>
      </c>
      <c r="C265" s="113">
        <f t="shared" si="95"/>
        <v>2</v>
      </c>
      <c r="D265" s="113">
        <f t="shared" si="81"/>
        <v>0</v>
      </c>
      <c r="E265" s="113"/>
      <c r="F265" s="113"/>
      <c r="G265" s="113"/>
      <c r="H265" s="113"/>
      <c r="I265" s="113"/>
      <c r="J265" s="113"/>
      <c r="K265" s="113"/>
      <c r="L265" s="113">
        <f>SUM(L266:L274)</f>
        <v>2</v>
      </c>
      <c r="M265" s="113">
        <f t="shared" ref="M265:BN265" si="101">SUM(M266:M274)</f>
        <v>0</v>
      </c>
      <c r="N265" s="113">
        <f t="shared" si="101"/>
        <v>0.5</v>
      </c>
      <c r="O265" s="113">
        <f t="shared" si="101"/>
        <v>0</v>
      </c>
      <c r="P265" s="113">
        <f t="shared" si="101"/>
        <v>0</v>
      </c>
      <c r="Q265" s="113">
        <f t="shared" si="101"/>
        <v>0</v>
      </c>
      <c r="R265" s="113">
        <f t="shared" si="101"/>
        <v>0</v>
      </c>
      <c r="S265" s="113">
        <f t="shared" si="101"/>
        <v>0</v>
      </c>
      <c r="T265" s="113">
        <f t="shared" si="101"/>
        <v>0</v>
      </c>
      <c r="U265" s="113">
        <f t="shared" si="101"/>
        <v>0</v>
      </c>
      <c r="V265" s="113">
        <f t="shared" si="101"/>
        <v>0</v>
      </c>
      <c r="W265" s="113">
        <f t="shared" si="101"/>
        <v>0</v>
      </c>
      <c r="X265" s="113">
        <f t="shared" si="101"/>
        <v>0</v>
      </c>
      <c r="Y265" s="113">
        <f t="shared" si="101"/>
        <v>0</v>
      </c>
      <c r="Z265" s="113">
        <f t="shared" si="101"/>
        <v>0</v>
      </c>
      <c r="AA265" s="113"/>
      <c r="AB265" s="113"/>
      <c r="AC265" s="113">
        <f t="shared" si="101"/>
        <v>0</v>
      </c>
      <c r="AD265" s="113">
        <f t="shared" si="101"/>
        <v>0.5</v>
      </c>
      <c r="AE265" s="113">
        <f t="shared" si="101"/>
        <v>0</v>
      </c>
      <c r="AF265" s="113">
        <f t="shared" si="101"/>
        <v>0</v>
      </c>
      <c r="AG265" s="113">
        <f t="shared" si="101"/>
        <v>0</v>
      </c>
      <c r="AH265" s="113">
        <f t="shared" si="101"/>
        <v>1</v>
      </c>
      <c r="AI265" s="113">
        <f t="shared" si="101"/>
        <v>0</v>
      </c>
      <c r="AJ265" s="113">
        <f t="shared" si="101"/>
        <v>0</v>
      </c>
      <c r="AK265" s="113">
        <f t="shared" si="101"/>
        <v>0</v>
      </c>
      <c r="AL265" s="113">
        <f t="shared" si="101"/>
        <v>0</v>
      </c>
      <c r="AM265" s="113">
        <f t="shared" si="101"/>
        <v>0</v>
      </c>
      <c r="AN265" s="113">
        <f t="shared" si="101"/>
        <v>0</v>
      </c>
      <c r="AO265" s="113">
        <f t="shared" si="101"/>
        <v>0</v>
      </c>
      <c r="AP265" s="113">
        <f t="shared" si="101"/>
        <v>0</v>
      </c>
      <c r="AQ265" s="113">
        <f t="shared" si="101"/>
        <v>0</v>
      </c>
      <c r="AR265" s="113">
        <f t="shared" si="101"/>
        <v>0</v>
      </c>
      <c r="AS265" s="113">
        <f t="shared" si="101"/>
        <v>0</v>
      </c>
      <c r="AT265" s="113">
        <f t="shared" si="101"/>
        <v>0</v>
      </c>
      <c r="AU265" s="113">
        <f t="shared" si="101"/>
        <v>0</v>
      </c>
      <c r="AV265" s="113">
        <f t="shared" si="101"/>
        <v>0</v>
      </c>
      <c r="AW265" s="113">
        <f t="shared" si="101"/>
        <v>0</v>
      </c>
      <c r="AX265" s="113">
        <f t="shared" si="101"/>
        <v>0</v>
      </c>
      <c r="AY265" s="113">
        <f t="shared" si="101"/>
        <v>0</v>
      </c>
      <c r="AZ265" s="113"/>
      <c r="BA265" s="113"/>
      <c r="BB265" s="113">
        <f t="shared" si="101"/>
        <v>0</v>
      </c>
      <c r="BC265" s="113">
        <f t="shared" si="101"/>
        <v>0</v>
      </c>
      <c r="BD265" s="113">
        <f t="shared" si="101"/>
        <v>0</v>
      </c>
      <c r="BE265" s="113">
        <f t="shared" si="101"/>
        <v>0</v>
      </c>
      <c r="BF265" s="113">
        <f t="shared" si="101"/>
        <v>0</v>
      </c>
      <c r="BG265" s="113">
        <f t="shared" si="101"/>
        <v>0</v>
      </c>
      <c r="BH265" s="113">
        <f t="shared" si="101"/>
        <v>0</v>
      </c>
      <c r="BI265" s="113">
        <f t="shared" si="101"/>
        <v>0</v>
      </c>
      <c r="BJ265" s="113">
        <f t="shared" si="101"/>
        <v>0</v>
      </c>
      <c r="BK265" s="113">
        <f t="shared" si="101"/>
        <v>0</v>
      </c>
      <c r="BL265" s="113">
        <f t="shared" si="101"/>
        <v>0</v>
      </c>
      <c r="BM265" s="113">
        <f t="shared" si="101"/>
        <v>0</v>
      </c>
      <c r="BN265" s="113">
        <f t="shared" si="101"/>
        <v>0</v>
      </c>
    </row>
    <row r="266" hidden="1" spans="1:66">
      <c r="A266" s="102" t="s">
        <v>586</v>
      </c>
      <c r="B266" s="101" t="s">
        <v>167</v>
      </c>
      <c r="C266" s="113">
        <f t="shared" si="95"/>
        <v>0</v>
      </c>
      <c r="D266" s="113">
        <f t="shared" si="81"/>
        <v>0</v>
      </c>
      <c r="E266" s="113"/>
      <c r="F266" s="113"/>
      <c r="G266" s="113"/>
      <c r="H266" s="113"/>
      <c r="I266" s="113"/>
      <c r="J266" s="113"/>
      <c r="K266" s="113"/>
      <c r="L266" s="113">
        <f t="shared" ref="L266:L279" si="102">SUM(M266:AI266)</f>
        <v>0</v>
      </c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>
        <f t="shared" ref="AJ266:AJ279" si="103">SUM(AK266:AT266)</f>
        <v>0</v>
      </c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</row>
    <row r="267" hidden="1" spans="1:66">
      <c r="A267" s="102" t="s">
        <v>587</v>
      </c>
      <c r="B267" s="101" t="s">
        <v>169</v>
      </c>
      <c r="C267" s="113">
        <f t="shared" si="95"/>
        <v>0</v>
      </c>
      <c r="D267" s="113">
        <f t="shared" si="81"/>
        <v>0</v>
      </c>
      <c r="E267" s="113"/>
      <c r="F267" s="113"/>
      <c r="G267" s="113"/>
      <c r="H267" s="113"/>
      <c r="I267" s="113"/>
      <c r="J267" s="113"/>
      <c r="K267" s="113"/>
      <c r="L267" s="113">
        <f t="shared" si="102"/>
        <v>0</v>
      </c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>
        <f t="shared" si="103"/>
        <v>0</v>
      </c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</row>
    <row r="268" hidden="1" spans="1:66">
      <c r="A268" s="102" t="s">
        <v>588</v>
      </c>
      <c r="B268" s="101" t="s">
        <v>589</v>
      </c>
      <c r="C268" s="113">
        <f t="shared" si="95"/>
        <v>0</v>
      </c>
      <c r="D268" s="113">
        <f t="shared" si="81"/>
        <v>0</v>
      </c>
      <c r="E268" s="113"/>
      <c r="F268" s="113"/>
      <c r="G268" s="113"/>
      <c r="H268" s="113"/>
      <c r="I268" s="113"/>
      <c r="J268" s="113"/>
      <c r="K268" s="113"/>
      <c r="L268" s="113">
        <f t="shared" si="102"/>
        <v>0</v>
      </c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>
        <f t="shared" si="103"/>
        <v>0</v>
      </c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  <c r="BH268" s="113"/>
      <c r="BI268" s="113"/>
      <c r="BJ268" s="113"/>
      <c r="BK268" s="113"/>
      <c r="BL268" s="113"/>
      <c r="BM268" s="113"/>
      <c r="BN268" s="113"/>
    </row>
    <row r="269" hidden="1" spans="1:66">
      <c r="A269" s="102" t="s">
        <v>590</v>
      </c>
      <c r="B269" s="101" t="s">
        <v>591</v>
      </c>
      <c r="C269" s="113">
        <f t="shared" si="95"/>
        <v>0</v>
      </c>
      <c r="D269" s="113">
        <f t="shared" si="81"/>
        <v>0</v>
      </c>
      <c r="E269" s="113"/>
      <c r="F269" s="113"/>
      <c r="G269" s="113"/>
      <c r="H269" s="113"/>
      <c r="I269" s="113"/>
      <c r="J269" s="113"/>
      <c r="K269" s="113"/>
      <c r="L269" s="113">
        <f t="shared" si="102"/>
        <v>0</v>
      </c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>
        <f t="shared" si="103"/>
        <v>0</v>
      </c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</row>
    <row r="270" hidden="1" spans="1:66">
      <c r="A270" s="102" t="s">
        <v>592</v>
      </c>
      <c r="B270" s="101" t="s">
        <v>593</v>
      </c>
      <c r="C270" s="113">
        <f t="shared" si="95"/>
        <v>0</v>
      </c>
      <c r="D270" s="113">
        <f t="shared" si="81"/>
        <v>0</v>
      </c>
      <c r="E270" s="113"/>
      <c r="F270" s="113"/>
      <c r="G270" s="113"/>
      <c r="H270" s="113"/>
      <c r="I270" s="113"/>
      <c r="J270" s="113"/>
      <c r="K270" s="113"/>
      <c r="L270" s="113">
        <f t="shared" si="102"/>
        <v>0</v>
      </c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>
        <f t="shared" si="103"/>
        <v>0</v>
      </c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</row>
    <row r="271" hidden="1" spans="1:66">
      <c r="A271" s="102" t="s">
        <v>594</v>
      </c>
      <c r="B271" s="101" t="s">
        <v>595</v>
      </c>
      <c r="C271" s="113">
        <f t="shared" si="95"/>
        <v>0</v>
      </c>
      <c r="D271" s="113"/>
      <c r="E271" s="113"/>
      <c r="F271" s="113"/>
      <c r="G271" s="113"/>
      <c r="H271" s="113"/>
      <c r="I271" s="113"/>
      <c r="J271" s="113"/>
      <c r="K271" s="113"/>
      <c r="L271" s="113">
        <f t="shared" si="102"/>
        <v>0</v>
      </c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>
        <f t="shared" si="103"/>
        <v>0</v>
      </c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</row>
    <row r="272" spans="1:66">
      <c r="A272" s="102" t="s">
        <v>596</v>
      </c>
      <c r="B272" s="101" t="s">
        <v>597</v>
      </c>
      <c r="C272" s="113">
        <f t="shared" si="95"/>
        <v>2</v>
      </c>
      <c r="D272" s="113">
        <f t="shared" si="81"/>
        <v>0</v>
      </c>
      <c r="E272" s="113"/>
      <c r="F272" s="113"/>
      <c r="G272" s="113"/>
      <c r="H272" s="113"/>
      <c r="I272" s="113"/>
      <c r="J272" s="113"/>
      <c r="K272" s="113"/>
      <c r="L272" s="113">
        <f t="shared" si="102"/>
        <v>2</v>
      </c>
      <c r="M272" s="113"/>
      <c r="N272" s="113">
        <v>0.5</v>
      </c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>
        <v>0.5</v>
      </c>
      <c r="AE272" s="113"/>
      <c r="AF272" s="113"/>
      <c r="AG272" s="113"/>
      <c r="AH272" s="113">
        <v>1</v>
      </c>
      <c r="AI272" s="113"/>
      <c r="AJ272" s="113">
        <f t="shared" si="103"/>
        <v>0</v>
      </c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</row>
    <row r="273" hidden="1" spans="1:66">
      <c r="A273" s="102" t="s">
        <v>598</v>
      </c>
      <c r="B273" s="101" t="s">
        <v>599</v>
      </c>
      <c r="C273" s="113">
        <f t="shared" si="95"/>
        <v>0</v>
      </c>
      <c r="D273" s="113">
        <f t="shared" si="81"/>
        <v>0</v>
      </c>
      <c r="E273" s="113"/>
      <c r="F273" s="113"/>
      <c r="G273" s="113"/>
      <c r="H273" s="113"/>
      <c r="I273" s="113"/>
      <c r="J273" s="113"/>
      <c r="K273" s="113"/>
      <c r="L273" s="113">
        <f t="shared" si="102"/>
        <v>0</v>
      </c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>
        <f t="shared" si="103"/>
        <v>0</v>
      </c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</row>
    <row r="274" hidden="1" spans="1:66">
      <c r="A274" s="102" t="s">
        <v>600</v>
      </c>
      <c r="B274" s="101" t="s">
        <v>601</v>
      </c>
      <c r="C274" s="113">
        <f t="shared" si="95"/>
        <v>0</v>
      </c>
      <c r="D274" s="113">
        <f t="shared" si="81"/>
        <v>0</v>
      </c>
      <c r="E274" s="113"/>
      <c r="F274" s="113"/>
      <c r="G274" s="113"/>
      <c r="H274" s="113"/>
      <c r="I274" s="113"/>
      <c r="J274" s="113"/>
      <c r="K274" s="113"/>
      <c r="L274" s="113">
        <f t="shared" si="102"/>
        <v>0</v>
      </c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>
        <f t="shared" si="103"/>
        <v>0</v>
      </c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</row>
    <row r="275" hidden="1" spans="1:66">
      <c r="A275" s="102" t="s">
        <v>602</v>
      </c>
      <c r="B275" s="101" t="s">
        <v>603</v>
      </c>
      <c r="C275" s="113">
        <f t="shared" si="95"/>
        <v>0</v>
      </c>
      <c r="D275" s="113">
        <f t="shared" si="81"/>
        <v>0</v>
      </c>
      <c r="E275" s="113"/>
      <c r="F275" s="113"/>
      <c r="G275" s="113"/>
      <c r="H275" s="113"/>
      <c r="I275" s="113"/>
      <c r="J275" s="113"/>
      <c r="K275" s="113"/>
      <c r="L275" s="113">
        <f t="shared" si="102"/>
        <v>0</v>
      </c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>
        <f t="shared" si="103"/>
        <v>0</v>
      </c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</row>
    <row r="276" hidden="1" spans="1:66">
      <c r="A276" s="102" t="s">
        <v>604</v>
      </c>
      <c r="B276" s="101" t="s">
        <v>167</v>
      </c>
      <c r="C276" s="113">
        <f t="shared" si="95"/>
        <v>0</v>
      </c>
      <c r="D276" s="113">
        <f t="shared" si="81"/>
        <v>0</v>
      </c>
      <c r="E276" s="113"/>
      <c r="F276" s="113"/>
      <c r="G276" s="113"/>
      <c r="H276" s="113"/>
      <c r="I276" s="113"/>
      <c r="J276" s="113"/>
      <c r="K276" s="113"/>
      <c r="L276" s="113">
        <f t="shared" si="102"/>
        <v>0</v>
      </c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>
        <f t="shared" si="103"/>
        <v>0</v>
      </c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</row>
    <row r="277" hidden="1" spans="1:66">
      <c r="A277" s="102" t="s">
        <v>605</v>
      </c>
      <c r="B277" s="101" t="s">
        <v>169</v>
      </c>
      <c r="C277" s="113">
        <f t="shared" si="95"/>
        <v>0</v>
      </c>
      <c r="D277" s="113">
        <f t="shared" si="81"/>
        <v>0</v>
      </c>
      <c r="E277" s="113"/>
      <c r="F277" s="113"/>
      <c r="G277" s="113"/>
      <c r="H277" s="113"/>
      <c r="I277" s="113"/>
      <c r="J277" s="113"/>
      <c r="K277" s="113"/>
      <c r="L277" s="113">
        <f t="shared" si="102"/>
        <v>0</v>
      </c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>
        <f t="shared" si="103"/>
        <v>0</v>
      </c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</row>
    <row r="278" hidden="1" spans="1:66">
      <c r="A278" s="102" t="s">
        <v>606</v>
      </c>
      <c r="B278" s="101" t="s">
        <v>607</v>
      </c>
      <c r="C278" s="113">
        <f t="shared" si="95"/>
        <v>0</v>
      </c>
      <c r="D278" s="113">
        <f t="shared" si="81"/>
        <v>0</v>
      </c>
      <c r="E278" s="113"/>
      <c r="F278" s="113"/>
      <c r="G278" s="113"/>
      <c r="H278" s="113"/>
      <c r="I278" s="113"/>
      <c r="J278" s="113"/>
      <c r="K278" s="113"/>
      <c r="L278" s="113">
        <f t="shared" si="102"/>
        <v>0</v>
      </c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>
        <f t="shared" si="103"/>
        <v>0</v>
      </c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</row>
    <row r="279" hidden="1" spans="1:66">
      <c r="A279" s="102" t="s">
        <v>608</v>
      </c>
      <c r="B279" s="101" t="s">
        <v>609</v>
      </c>
      <c r="C279" s="113">
        <f t="shared" si="95"/>
        <v>0</v>
      </c>
      <c r="D279" s="113">
        <f t="shared" si="81"/>
        <v>0</v>
      </c>
      <c r="E279" s="113"/>
      <c r="F279" s="113"/>
      <c r="G279" s="113"/>
      <c r="H279" s="113"/>
      <c r="I279" s="113"/>
      <c r="J279" s="113"/>
      <c r="K279" s="113"/>
      <c r="L279" s="113">
        <f t="shared" si="102"/>
        <v>0</v>
      </c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>
        <f t="shared" si="103"/>
        <v>0</v>
      </c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</row>
    <row r="280" hidden="1" spans="1:66">
      <c r="A280" s="102" t="s">
        <v>610</v>
      </c>
      <c r="B280" s="101" t="s">
        <v>611</v>
      </c>
      <c r="C280" s="113">
        <f t="shared" si="95"/>
        <v>0</v>
      </c>
      <c r="D280" s="113">
        <f t="shared" si="81"/>
        <v>0</v>
      </c>
      <c r="E280" s="113"/>
      <c r="F280" s="113"/>
      <c r="G280" s="113"/>
      <c r="H280" s="113"/>
      <c r="I280" s="113"/>
      <c r="J280" s="113"/>
      <c r="K280" s="113"/>
      <c r="L280" s="113">
        <f>SUM(L281:L284)</f>
        <v>0</v>
      </c>
      <c r="M280" s="113">
        <f t="shared" ref="M280:BN280" si="104">SUM(M281:M284)</f>
        <v>0</v>
      </c>
      <c r="N280" s="113">
        <f t="shared" si="104"/>
        <v>0</v>
      </c>
      <c r="O280" s="113">
        <f t="shared" si="104"/>
        <v>0</v>
      </c>
      <c r="P280" s="113">
        <f t="shared" si="104"/>
        <v>0</v>
      </c>
      <c r="Q280" s="113">
        <f t="shared" si="104"/>
        <v>0</v>
      </c>
      <c r="R280" s="113">
        <f t="shared" si="104"/>
        <v>0</v>
      </c>
      <c r="S280" s="113">
        <f t="shared" si="104"/>
        <v>0</v>
      </c>
      <c r="T280" s="113">
        <f t="shared" si="104"/>
        <v>0</v>
      </c>
      <c r="U280" s="113">
        <f t="shared" si="104"/>
        <v>0</v>
      </c>
      <c r="V280" s="113">
        <f t="shared" si="104"/>
        <v>0</v>
      </c>
      <c r="W280" s="113">
        <f t="shared" si="104"/>
        <v>0</v>
      </c>
      <c r="X280" s="113">
        <f t="shared" si="104"/>
        <v>0</v>
      </c>
      <c r="Y280" s="113">
        <f t="shared" si="104"/>
        <v>0</v>
      </c>
      <c r="Z280" s="113">
        <f t="shared" si="104"/>
        <v>0</v>
      </c>
      <c r="AA280" s="113"/>
      <c r="AB280" s="113"/>
      <c r="AC280" s="113">
        <f t="shared" si="104"/>
        <v>0</v>
      </c>
      <c r="AD280" s="113">
        <f t="shared" si="104"/>
        <v>0</v>
      </c>
      <c r="AE280" s="113">
        <f t="shared" si="104"/>
        <v>0</v>
      </c>
      <c r="AF280" s="113">
        <f t="shared" si="104"/>
        <v>0</v>
      </c>
      <c r="AG280" s="113">
        <f t="shared" si="104"/>
        <v>0</v>
      </c>
      <c r="AH280" s="113">
        <f t="shared" si="104"/>
        <v>0</v>
      </c>
      <c r="AI280" s="113">
        <f t="shared" si="104"/>
        <v>0</v>
      </c>
      <c r="AJ280" s="113">
        <f t="shared" si="104"/>
        <v>0</v>
      </c>
      <c r="AK280" s="113">
        <f t="shared" si="104"/>
        <v>0</v>
      </c>
      <c r="AL280" s="113">
        <f t="shared" si="104"/>
        <v>0</v>
      </c>
      <c r="AM280" s="113">
        <f t="shared" si="104"/>
        <v>0</v>
      </c>
      <c r="AN280" s="113">
        <f t="shared" si="104"/>
        <v>0</v>
      </c>
      <c r="AO280" s="113">
        <f t="shared" si="104"/>
        <v>0</v>
      </c>
      <c r="AP280" s="113">
        <f t="shared" si="104"/>
        <v>0</v>
      </c>
      <c r="AQ280" s="113">
        <f t="shared" si="104"/>
        <v>0</v>
      </c>
      <c r="AR280" s="113">
        <f t="shared" si="104"/>
        <v>0</v>
      </c>
      <c r="AS280" s="113">
        <f t="shared" si="104"/>
        <v>0</v>
      </c>
      <c r="AT280" s="113">
        <f t="shared" si="104"/>
        <v>0</v>
      </c>
      <c r="AU280" s="113">
        <f t="shared" si="104"/>
        <v>0</v>
      </c>
      <c r="AV280" s="113">
        <f t="shared" si="104"/>
        <v>0</v>
      </c>
      <c r="AW280" s="113">
        <f t="shared" si="104"/>
        <v>0</v>
      </c>
      <c r="AX280" s="113">
        <f t="shared" si="104"/>
        <v>0</v>
      </c>
      <c r="AY280" s="113">
        <f t="shared" si="104"/>
        <v>0</v>
      </c>
      <c r="AZ280" s="113"/>
      <c r="BA280" s="113"/>
      <c r="BB280" s="113">
        <f t="shared" si="104"/>
        <v>0</v>
      </c>
      <c r="BC280" s="113">
        <f t="shared" si="104"/>
        <v>0</v>
      </c>
      <c r="BD280" s="113">
        <f t="shared" si="104"/>
        <v>0</v>
      </c>
      <c r="BE280" s="113">
        <f t="shared" si="104"/>
        <v>0</v>
      </c>
      <c r="BF280" s="113">
        <f t="shared" si="104"/>
        <v>0</v>
      </c>
      <c r="BG280" s="113">
        <f t="shared" si="104"/>
        <v>0</v>
      </c>
      <c r="BH280" s="113">
        <f t="shared" si="104"/>
        <v>0</v>
      </c>
      <c r="BI280" s="113">
        <f t="shared" si="104"/>
        <v>0</v>
      </c>
      <c r="BJ280" s="113">
        <f t="shared" si="104"/>
        <v>0</v>
      </c>
      <c r="BK280" s="113">
        <f t="shared" si="104"/>
        <v>0</v>
      </c>
      <c r="BL280" s="113">
        <f t="shared" si="104"/>
        <v>0</v>
      </c>
      <c r="BM280" s="113">
        <f t="shared" si="104"/>
        <v>0</v>
      </c>
      <c r="BN280" s="113">
        <f t="shared" si="104"/>
        <v>0</v>
      </c>
    </row>
    <row r="281" hidden="1" spans="1:66">
      <c r="A281" s="102" t="s">
        <v>612</v>
      </c>
      <c r="B281" s="101" t="s">
        <v>167</v>
      </c>
      <c r="C281" s="113">
        <f t="shared" si="95"/>
        <v>0</v>
      </c>
      <c r="D281" s="113">
        <f t="shared" si="81"/>
        <v>0</v>
      </c>
      <c r="E281" s="113"/>
      <c r="F281" s="113"/>
      <c r="G281" s="113"/>
      <c r="H281" s="113"/>
      <c r="I281" s="113"/>
      <c r="J281" s="113"/>
      <c r="K281" s="113"/>
      <c r="L281" s="113">
        <f>SUM(M281:AI281)</f>
        <v>0</v>
      </c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>
        <f>SUM(AK281:AT281)</f>
        <v>0</v>
      </c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</row>
    <row r="282" hidden="1" spans="1:66">
      <c r="A282" s="102" t="s">
        <v>613</v>
      </c>
      <c r="B282" s="101" t="s">
        <v>614</v>
      </c>
      <c r="C282" s="113">
        <f t="shared" si="95"/>
        <v>0</v>
      </c>
      <c r="D282" s="113">
        <f t="shared" si="81"/>
        <v>0</v>
      </c>
      <c r="E282" s="113"/>
      <c r="F282" s="113"/>
      <c r="G282" s="113"/>
      <c r="H282" s="113"/>
      <c r="I282" s="113"/>
      <c r="J282" s="113"/>
      <c r="K282" s="113"/>
      <c r="L282" s="113">
        <f>SUM(M282:AI282)</f>
        <v>0</v>
      </c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>
        <f>SUM(AK282:AT282)</f>
        <v>0</v>
      </c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</row>
    <row r="283" hidden="1" spans="1:66">
      <c r="A283" s="102" t="s">
        <v>615</v>
      </c>
      <c r="B283" s="101" t="s">
        <v>616</v>
      </c>
      <c r="C283" s="113">
        <f t="shared" si="95"/>
        <v>0</v>
      </c>
      <c r="D283" s="113"/>
      <c r="E283" s="113"/>
      <c r="F283" s="113"/>
      <c r="G283" s="113"/>
      <c r="H283" s="113"/>
      <c r="I283" s="113"/>
      <c r="J283" s="113"/>
      <c r="K283" s="113"/>
      <c r="L283" s="113">
        <f>SUM(M283:AI283)</f>
        <v>0</v>
      </c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>
        <f>SUM(AK283:AT283)</f>
        <v>0</v>
      </c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</row>
    <row r="284" hidden="1" spans="1:66">
      <c r="A284" s="102" t="s">
        <v>617</v>
      </c>
      <c r="B284" s="101" t="s">
        <v>618</v>
      </c>
      <c r="C284" s="113">
        <f t="shared" si="95"/>
        <v>0</v>
      </c>
      <c r="D284" s="113">
        <f t="shared" si="81"/>
        <v>0</v>
      </c>
      <c r="E284" s="113"/>
      <c r="F284" s="113"/>
      <c r="G284" s="113"/>
      <c r="H284" s="113"/>
      <c r="I284" s="113"/>
      <c r="J284" s="113"/>
      <c r="K284" s="113"/>
      <c r="L284" s="113">
        <f>SUM(M284:AI284)</f>
        <v>0</v>
      </c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>
        <f>SUM(AK284:AT284)</f>
        <v>0</v>
      </c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</row>
    <row r="285" hidden="1" spans="1:66">
      <c r="A285" s="102" t="s">
        <v>619</v>
      </c>
      <c r="B285" s="101" t="s">
        <v>620</v>
      </c>
      <c r="C285" s="113">
        <f t="shared" si="95"/>
        <v>0</v>
      </c>
      <c r="D285" s="113">
        <f t="shared" si="81"/>
        <v>0</v>
      </c>
      <c r="E285" s="113"/>
      <c r="F285" s="113"/>
      <c r="G285" s="113"/>
      <c r="H285" s="113"/>
      <c r="I285" s="113"/>
      <c r="J285" s="113"/>
      <c r="K285" s="113"/>
      <c r="L285" s="113">
        <f>SUM(L286)</f>
        <v>0</v>
      </c>
      <c r="M285" s="113">
        <f t="shared" ref="M285:BN285" si="105">SUM(M286)</f>
        <v>0</v>
      </c>
      <c r="N285" s="113">
        <f t="shared" si="105"/>
        <v>0</v>
      </c>
      <c r="O285" s="113">
        <f t="shared" si="105"/>
        <v>0</v>
      </c>
      <c r="P285" s="113">
        <f t="shared" si="105"/>
        <v>0</v>
      </c>
      <c r="Q285" s="113">
        <f t="shared" si="105"/>
        <v>0</v>
      </c>
      <c r="R285" s="113">
        <f t="shared" si="105"/>
        <v>0</v>
      </c>
      <c r="S285" s="113">
        <f t="shared" si="105"/>
        <v>0</v>
      </c>
      <c r="T285" s="113">
        <f t="shared" si="105"/>
        <v>0</v>
      </c>
      <c r="U285" s="113">
        <f t="shared" si="105"/>
        <v>0</v>
      </c>
      <c r="V285" s="113">
        <f t="shared" si="105"/>
        <v>0</v>
      </c>
      <c r="W285" s="113">
        <f t="shared" si="105"/>
        <v>0</v>
      </c>
      <c r="X285" s="113">
        <f t="shared" si="105"/>
        <v>0</v>
      </c>
      <c r="Y285" s="113">
        <f t="shared" si="105"/>
        <v>0</v>
      </c>
      <c r="Z285" s="113">
        <f t="shared" si="105"/>
        <v>0</v>
      </c>
      <c r="AA285" s="113"/>
      <c r="AB285" s="113"/>
      <c r="AC285" s="113">
        <f t="shared" si="105"/>
        <v>0</v>
      </c>
      <c r="AD285" s="113">
        <f t="shared" si="105"/>
        <v>0</v>
      </c>
      <c r="AE285" s="113">
        <f t="shared" si="105"/>
        <v>0</v>
      </c>
      <c r="AF285" s="113">
        <f t="shared" si="105"/>
        <v>0</v>
      </c>
      <c r="AG285" s="113">
        <f t="shared" si="105"/>
        <v>0</v>
      </c>
      <c r="AH285" s="113">
        <f t="shared" si="105"/>
        <v>0</v>
      </c>
      <c r="AI285" s="113">
        <f t="shared" si="105"/>
        <v>0</v>
      </c>
      <c r="AJ285" s="113">
        <f t="shared" si="105"/>
        <v>0</v>
      </c>
      <c r="AK285" s="113">
        <f t="shared" si="105"/>
        <v>0</v>
      </c>
      <c r="AL285" s="113">
        <f t="shared" si="105"/>
        <v>0</v>
      </c>
      <c r="AM285" s="113">
        <f t="shared" si="105"/>
        <v>0</v>
      </c>
      <c r="AN285" s="113">
        <f t="shared" si="105"/>
        <v>0</v>
      </c>
      <c r="AO285" s="113">
        <f t="shared" si="105"/>
        <v>0</v>
      </c>
      <c r="AP285" s="113">
        <f t="shared" si="105"/>
        <v>0</v>
      </c>
      <c r="AQ285" s="113">
        <f t="shared" si="105"/>
        <v>0</v>
      </c>
      <c r="AR285" s="113">
        <f t="shared" si="105"/>
        <v>0</v>
      </c>
      <c r="AS285" s="113">
        <f t="shared" si="105"/>
        <v>0</v>
      </c>
      <c r="AT285" s="113">
        <f t="shared" si="105"/>
        <v>0</v>
      </c>
      <c r="AU285" s="113">
        <f t="shared" si="105"/>
        <v>0</v>
      </c>
      <c r="AV285" s="113">
        <f t="shared" si="105"/>
        <v>0</v>
      </c>
      <c r="AW285" s="113">
        <f t="shared" si="105"/>
        <v>0</v>
      </c>
      <c r="AX285" s="113">
        <f t="shared" si="105"/>
        <v>0</v>
      </c>
      <c r="AY285" s="113">
        <f t="shared" si="105"/>
        <v>0</v>
      </c>
      <c r="AZ285" s="113"/>
      <c r="BA285" s="113"/>
      <c r="BB285" s="113">
        <f t="shared" si="105"/>
        <v>0</v>
      </c>
      <c r="BC285" s="113">
        <f t="shared" si="105"/>
        <v>0</v>
      </c>
      <c r="BD285" s="113">
        <f t="shared" si="105"/>
        <v>0</v>
      </c>
      <c r="BE285" s="113">
        <f t="shared" si="105"/>
        <v>0</v>
      </c>
      <c r="BF285" s="113">
        <f t="shared" si="105"/>
        <v>0</v>
      </c>
      <c r="BG285" s="113">
        <f t="shared" si="105"/>
        <v>0</v>
      </c>
      <c r="BH285" s="113">
        <f t="shared" si="105"/>
        <v>0</v>
      </c>
      <c r="BI285" s="113">
        <f t="shared" si="105"/>
        <v>0</v>
      </c>
      <c r="BJ285" s="113">
        <f t="shared" si="105"/>
        <v>0</v>
      </c>
      <c r="BK285" s="113">
        <f t="shared" si="105"/>
        <v>0</v>
      </c>
      <c r="BL285" s="113">
        <f t="shared" si="105"/>
        <v>0</v>
      </c>
      <c r="BM285" s="113">
        <f t="shared" si="105"/>
        <v>0</v>
      </c>
      <c r="BN285" s="113">
        <f t="shared" si="105"/>
        <v>0</v>
      </c>
    </row>
    <row r="286" hidden="1" spans="1:66">
      <c r="A286" s="102" t="s">
        <v>621</v>
      </c>
      <c r="B286" s="101" t="s">
        <v>622</v>
      </c>
      <c r="C286" s="113">
        <f t="shared" si="95"/>
        <v>0</v>
      </c>
      <c r="D286" s="113">
        <f t="shared" si="81"/>
        <v>0</v>
      </c>
      <c r="E286" s="113"/>
      <c r="F286" s="113"/>
      <c r="G286" s="113"/>
      <c r="H286" s="113"/>
      <c r="I286" s="113"/>
      <c r="J286" s="113"/>
      <c r="K286" s="113"/>
      <c r="L286" s="113">
        <f>SUM(M286:AI286)</f>
        <v>0</v>
      </c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>
        <f>SUM(AK286:AT286)</f>
        <v>0</v>
      </c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</row>
    <row r="287" spans="1:66">
      <c r="A287" s="102" t="s">
        <v>623</v>
      </c>
      <c r="B287" s="101" t="s">
        <v>624</v>
      </c>
      <c r="C287" s="113">
        <f t="shared" si="95"/>
        <v>138.28035754</v>
      </c>
      <c r="D287" s="113">
        <f t="shared" si="81"/>
        <v>112.4248875</v>
      </c>
      <c r="E287" s="113">
        <f>E288</f>
        <v>46.2912</v>
      </c>
      <c r="F287" s="113">
        <f t="shared" ref="F287:K287" si="106">F288</f>
        <v>14.208</v>
      </c>
      <c r="G287" s="113">
        <f t="shared" si="106"/>
        <v>1.2101</v>
      </c>
      <c r="H287" s="113">
        <f t="shared" si="106"/>
        <v>25.8770875</v>
      </c>
      <c r="I287" s="113">
        <f t="shared" si="106"/>
        <v>0</v>
      </c>
      <c r="J287" s="113">
        <f t="shared" si="106"/>
        <v>23.0625</v>
      </c>
      <c r="K287" s="113">
        <f t="shared" si="106"/>
        <v>1.776</v>
      </c>
      <c r="L287" s="113">
        <f>SUM(M287:AI287)</f>
        <v>17.14777004</v>
      </c>
      <c r="M287" s="113">
        <f t="shared" ref="M287:AI287" si="107">M288</f>
        <v>0.54</v>
      </c>
      <c r="N287" s="113">
        <f t="shared" si="107"/>
        <v>0</v>
      </c>
      <c r="O287" s="113">
        <f t="shared" si="107"/>
        <v>0</v>
      </c>
      <c r="P287" s="113">
        <f t="shared" si="107"/>
        <v>0.081</v>
      </c>
      <c r="Q287" s="113">
        <f t="shared" si="107"/>
        <v>2.124</v>
      </c>
      <c r="R287" s="113">
        <f t="shared" si="107"/>
        <v>0.73678</v>
      </c>
      <c r="S287" s="113">
        <f t="shared" si="107"/>
        <v>0.57024</v>
      </c>
      <c r="T287" s="113">
        <f t="shared" si="107"/>
        <v>0</v>
      </c>
      <c r="U287" s="113">
        <f t="shared" si="107"/>
        <v>1.188</v>
      </c>
      <c r="V287" s="113">
        <f t="shared" si="107"/>
        <v>0</v>
      </c>
      <c r="W287" s="113">
        <f t="shared" si="107"/>
        <v>2.88</v>
      </c>
      <c r="X287" s="113">
        <f t="shared" si="107"/>
        <v>0</v>
      </c>
      <c r="Y287" s="113">
        <f t="shared" si="107"/>
        <v>0.216</v>
      </c>
      <c r="Z287" s="113">
        <f t="shared" si="107"/>
        <v>1.268877</v>
      </c>
      <c r="AA287" s="113">
        <f t="shared" si="107"/>
        <v>0.12416004</v>
      </c>
      <c r="AB287" s="113">
        <f t="shared" si="107"/>
        <v>0</v>
      </c>
      <c r="AC287" s="113">
        <f t="shared" si="107"/>
        <v>0</v>
      </c>
      <c r="AD287" s="113">
        <f t="shared" si="107"/>
        <v>0</v>
      </c>
      <c r="AE287" s="113">
        <f t="shared" si="107"/>
        <v>0</v>
      </c>
      <c r="AF287" s="113">
        <f t="shared" si="107"/>
        <v>1.268877</v>
      </c>
      <c r="AG287" s="113">
        <f t="shared" si="107"/>
        <v>1.691836</v>
      </c>
      <c r="AH287" s="113">
        <f t="shared" si="107"/>
        <v>1.35</v>
      </c>
      <c r="AI287" s="113">
        <f t="shared" si="107"/>
        <v>3.108</v>
      </c>
      <c r="AJ287" s="113">
        <f>SUM(AK287:AT287)</f>
        <v>8.7077</v>
      </c>
      <c r="AK287" s="113">
        <f>AK288</f>
        <v>0</v>
      </c>
      <c r="AL287" s="113">
        <f t="shared" ref="AL287:AT287" si="108">AL288</f>
        <v>0</v>
      </c>
      <c r="AM287" s="113">
        <f t="shared" si="108"/>
        <v>0</v>
      </c>
      <c r="AN287" s="113">
        <f t="shared" si="108"/>
        <v>1.91</v>
      </c>
      <c r="AO287" s="113">
        <f t="shared" si="108"/>
        <v>0</v>
      </c>
      <c r="AP287" s="113">
        <f t="shared" si="108"/>
        <v>0</v>
      </c>
      <c r="AQ287" s="113">
        <f t="shared" si="108"/>
        <v>0</v>
      </c>
      <c r="AR287" s="113">
        <f t="shared" si="108"/>
        <v>0</v>
      </c>
      <c r="AS287" s="113">
        <f t="shared" si="108"/>
        <v>0</v>
      </c>
      <c r="AT287" s="113">
        <f t="shared" si="108"/>
        <v>6.7977</v>
      </c>
      <c r="AU287" s="113"/>
      <c r="AV287" s="113">
        <f t="shared" ref="AV287:BA287" si="109">AV288</f>
        <v>0</v>
      </c>
      <c r="AW287" s="113">
        <f t="shared" si="109"/>
        <v>0</v>
      </c>
      <c r="AX287" s="113"/>
      <c r="AY287" s="113">
        <f t="shared" si="109"/>
        <v>0</v>
      </c>
      <c r="AZ287" s="113">
        <f t="shared" si="109"/>
        <v>0</v>
      </c>
      <c r="BA287" s="113">
        <f t="shared" si="109"/>
        <v>0</v>
      </c>
      <c r="BB287" s="113"/>
      <c r="BC287" s="113">
        <f>BC288</f>
        <v>0</v>
      </c>
      <c r="BD287" s="113">
        <f t="shared" ref="BD287:BN287" si="110">BD288</f>
        <v>0</v>
      </c>
      <c r="BE287" s="113">
        <f t="shared" si="110"/>
        <v>0</v>
      </c>
      <c r="BF287" s="113">
        <f t="shared" si="110"/>
        <v>0</v>
      </c>
      <c r="BG287" s="113">
        <f t="shared" si="110"/>
        <v>0</v>
      </c>
      <c r="BH287" s="113">
        <f t="shared" si="110"/>
        <v>0</v>
      </c>
      <c r="BI287" s="113">
        <f t="shared" si="110"/>
        <v>0</v>
      </c>
      <c r="BJ287" s="113">
        <f t="shared" si="110"/>
        <v>0</v>
      </c>
      <c r="BK287" s="113">
        <f t="shared" si="110"/>
        <v>0</v>
      </c>
      <c r="BL287" s="113">
        <f t="shared" si="110"/>
        <v>0</v>
      </c>
      <c r="BM287" s="113">
        <f t="shared" si="110"/>
        <v>0</v>
      </c>
      <c r="BN287" s="113">
        <f t="shared" si="110"/>
        <v>0</v>
      </c>
    </row>
    <row r="288" spans="1:66">
      <c r="A288" s="102" t="s">
        <v>625</v>
      </c>
      <c r="B288" s="101" t="s">
        <v>624</v>
      </c>
      <c r="C288" s="113">
        <f t="shared" si="95"/>
        <v>138.28035754</v>
      </c>
      <c r="D288" s="113">
        <f t="shared" si="81"/>
        <v>112.4248875</v>
      </c>
      <c r="E288" s="113">
        <v>46.2912</v>
      </c>
      <c r="F288" s="113">
        <v>14.208</v>
      </c>
      <c r="G288" s="113">
        <v>1.2101</v>
      </c>
      <c r="H288" s="113">
        <v>25.8770875</v>
      </c>
      <c r="I288" s="113">
        <v>0</v>
      </c>
      <c r="J288" s="113">
        <v>23.0625</v>
      </c>
      <c r="K288" s="113">
        <v>1.776</v>
      </c>
      <c r="L288" s="113">
        <f>SUM(M288:AI288)</f>
        <v>17.14777004</v>
      </c>
      <c r="M288" s="113">
        <v>0.54</v>
      </c>
      <c r="N288" s="113">
        <v>0</v>
      </c>
      <c r="O288" s="113">
        <v>0</v>
      </c>
      <c r="P288" s="113">
        <v>0.081</v>
      </c>
      <c r="Q288" s="113">
        <v>2.124</v>
      </c>
      <c r="R288" s="113">
        <v>0.73678</v>
      </c>
      <c r="S288" s="113">
        <v>0.57024</v>
      </c>
      <c r="T288" s="113">
        <v>0</v>
      </c>
      <c r="U288" s="113">
        <v>1.188</v>
      </c>
      <c r="V288" s="113">
        <v>0</v>
      </c>
      <c r="W288" s="113">
        <v>2.88</v>
      </c>
      <c r="X288" s="113">
        <v>0</v>
      </c>
      <c r="Y288" s="113">
        <v>0.216</v>
      </c>
      <c r="Z288" s="113">
        <v>1.268877</v>
      </c>
      <c r="AA288" s="113">
        <v>0.12416004</v>
      </c>
      <c r="AB288" s="113">
        <v>0</v>
      </c>
      <c r="AC288" s="113">
        <v>0</v>
      </c>
      <c r="AD288" s="113">
        <v>0</v>
      </c>
      <c r="AE288" s="113">
        <v>0</v>
      </c>
      <c r="AF288" s="113">
        <v>1.268877</v>
      </c>
      <c r="AG288" s="113">
        <v>1.691836</v>
      </c>
      <c r="AH288" s="113">
        <v>1.35</v>
      </c>
      <c r="AI288" s="113">
        <v>3.108</v>
      </c>
      <c r="AJ288" s="113">
        <f>SUM(AK288:AT288)</f>
        <v>8.7077</v>
      </c>
      <c r="AK288" s="113"/>
      <c r="AL288" s="113"/>
      <c r="AM288" s="113"/>
      <c r="AN288" s="113">
        <v>1.91</v>
      </c>
      <c r="AO288" s="113">
        <v>0</v>
      </c>
      <c r="AP288" s="113">
        <v>0</v>
      </c>
      <c r="AQ288" s="113">
        <v>0</v>
      </c>
      <c r="AR288" s="113">
        <v>0</v>
      </c>
      <c r="AS288" s="113">
        <v>0</v>
      </c>
      <c r="AT288" s="113">
        <v>6.7977</v>
      </c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>
        <f>SUM(BL288:BN288)</f>
        <v>0</v>
      </c>
      <c r="BL288" s="113"/>
      <c r="BM288" s="113"/>
      <c r="BN288" s="113"/>
    </row>
    <row r="289" spans="1:66">
      <c r="A289" s="102" t="s">
        <v>626</v>
      </c>
      <c r="B289" s="101" t="s">
        <v>627</v>
      </c>
      <c r="C289" s="113">
        <f t="shared" si="95"/>
        <v>3877.14720053</v>
      </c>
      <c r="D289" s="113">
        <f t="shared" ref="D289:AY289" si="111">D290+D301+D309+D312+D317+D319+D326+D332+D338+D346+D349+D352+D355+D357+D360+D362</f>
        <v>239.89684225</v>
      </c>
      <c r="E289" s="113">
        <f t="shared" si="111"/>
        <v>66.5964</v>
      </c>
      <c r="F289" s="113">
        <f t="shared" si="111"/>
        <v>56.268</v>
      </c>
      <c r="G289" s="113">
        <f t="shared" si="111"/>
        <v>4.6685</v>
      </c>
      <c r="H289" s="113">
        <f t="shared" si="111"/>
        <v>76.65134225</v>
      </c>
      <c r="I289" s="113">
        <f t="shared" si="111"/>
        <v>0</v>
      </c>
      <c r="J289" s="113">
        <f t="shared" si="111"/>
        <v>21.5046</v>
      </c>
      <c r="K289" s="113">
        <f t="shared" si="111"/>
        <v>14.208</v>
      </c>
      <c r="L289" s="113">
        <f t="shared" si="111"/>
        <v>40.79235828</v>
      </c>
      <c r="M289" s="113">
        <f t="shared" si="111"/>
        <v>2.81</v>
      </c>
      <c r="N289" s="113">
        <f t="shared" si="111"/>
        <v>0.3</v>
      </c>
      <c r="O289" s="113">
        <f t="shared" si="111"/>
        <v>0</v>
      </c>
      <c r="P289" s="113">
        <f t="shared" si="111"/>
        <v>0.117</v>
      </c>
      <c r="Q289" s="113">
        <f t="shared" si="111"/>
        <v>0.891</v>
      </c>
      <c r="R289" s="113">
        <f t="shared" si="111"/>
        <v>1.55696</v>
      </c>
      <c r="S289" s="113">
        <f t="shared" si="111"/>
        <v>1.7528</v>
      </c>
      <c r="T289" s="113">
        <f t="shared" si="111"/>
        <v>0</v>
      </c>
      <c r="U289" s="113">
        <f t="shared" si="111"/>
        <v>2.7</v>
      </c>
      <c r="V289" s="113">
        <f t="shared" si="111"/>
        <v>0</v>
      </c>
      <c r="W289" s="113">
        <f t="shared" si="111"/>
        <v>4.5</v>
      </c>
      <c r="X289" s="113">
        <f t="shared" si="111"/>
        <v>0</v>
      </c>
      <c r="Y289" s="113">
        <f t="shared" si="111"/>
        <v>0.36</v>
      </c>
      <c r="Z289" s="113">
        <f t="shared" si="111"/>
        <v>2.5243575</v>
      </c>
      <c r="AA289" s="113">
        <f t="shared" si="111"/>
        <v>0.24377328</v>
      </c>
      <c r="AB289" s="113">
        <f t="shared" si="111"/>
        <v>0</v>
      </c>
      <c r="AC289" s="113">
        <f t="shared" si="111"/>
        <v>0</v>
      </c>
      <c r="AD289" s="113">
        <f t="shared" si="111"/>
        <v>10</v>
      </c>
      <c r="AE289" s="113">
        <f t="shared" si="111"/>
        <v>0</v>
      </c>
      <c r="AF289" s="113">
        <f t="shared" si="111"/>
        <v>2.2243575</v>
      </c>
      <c r="AG289" s="113">
        <f t="shared" si="111"/>
        <v>2.96581</v>
      </c>
      <c r="AH289" s="113">
        <f t="shared" si="111"/>
        <v>7.66</v>
      </c>
      <c r="AI289" s="113">
        <f t="shared" si="111"/>
        <v>0.18</v>
      </c>
      <c r="AJ289" s="113">
        <f t="shared" si="111"/>
        <v>3075.018</v>
      </c>
      <c r="AK289" s="113">
        <f t="shared" si="111"/>
        <v>2734.37</v>
      </c>
      <c r="AL289" s="113">
        <f t="shared" si="111"/>
        <v>0</v>
      </c>
      <c r="AM289" s="113">
        <f t="shared" si="111"/>
        <v>292.61</v>
      </c>
      <c r="AN289" s="113">
        <f t="shared" si="111"/>
        <v>18.68</v>
      </c>
      <c r="AO289" s="113">
        <f t="shared" si="111"/>
        <v>10</v>
      </c>
      <c r="AP289" s="113">
        <f t="shared" si="111"/>
        <v>1.41</v>
      </c>
      <c r="AQ289" s="113">
        <f t="shared" si="111"/>
        <v>0</v>
      </c>
      <c r="AR289" s="113">
        <f t="shared" si="111"/>
        <v>0</v>
      </c>
      <c r="AS289" s="113">
        <f t="shared" si="111"/>
        <v>0</v>
      </c>
      <c r="AT289" s="113">
        <f t="shared" si="111"/>
        <v>17.948</v>
      </c>
      <c r="AU289" s="113">
        <f t="shared" si="111"/>
        <v>520</v>
      </c>
      <c r="AV289" s="113">
        <f t="shared" si="111"/>
        <v>520</v>
      </c>
      <c r="AW289" s="113">
        <f t="shared" si="111"/>
        <v>0</v>
      </c>
      <c r="AX289" s="113">
        <f t="shared" si="111"/>
        <v>0</v>
      </c>
      <c r="AY289" s="113">
        <f t="shared" si="111"/>
        <v>0</v>
      </c>
      <c r="AZ289" s="113"/>
      <c r="BA289" s="113"/>
      <c r="BB289" s="113">
        <f t="shared" ref="BB289:BN289" si="112">BB290+BB301+BB309+BB312+BB317+BB319+BB326+BB332+BB338+BB346+BB349+BB352+BB355+BB357+BB360+BB362</f>
        <v>1.44</v>
      </c>
      <c r="BC289" s="113">
        <f t="shared" si="112"/>
        <v>0</v>
      </c>
      <c r="BD289" s="113">
        <f t="shared" si="112"/>
        <v>1.44</v>
      </c>
      <c r="BE289" s="113">
        <f t="shared" si="112"/>
        <v>0</v>
      </c>
      <c r="BF289" s="113">
        <f t="shared" si="112"/>
        <v>0</v>
      </c>
      <c r="BG289" s="113">
        <f t="shared" si="112"/>
        <v>0</v>
      </c>
      <c r="BH289" s="113">
        <f t="shared" si="112"/>
        <v>0</v>
      </c>
      <c r="BI289" s="113">
        <f t="shared" si="112"/>
        <v>0</v>
      </c>
      <c r="BJ289" s="113">
        <f t="shared" si="112"/>
        <v>0</v>
      </c>
      <c r="BK289" s="113">
        <f t="shared" si="112"/>
        <v>0</v>
      </c>
      <c r="BL289" s="113">
        <f t="shared" si="112"/>
        <v>0</v>
      </c>
      <c r="BM289" s="113">
        <f t="shared" si="112"/>
        <v>0</v>
      </c>
      <c r="BN289" s="113">
        <f t="shared" si="112"/>
        <v>0</v>
      </c>
    </row>
    <row r="290" spans="1:66">
      <c r="A290" s="102" t="s">
        <v>628</v>
      </c>
      <c r="B290" s="101" t="s">
        <v>629</v>
      </c>
      <c r="C290" s="113">
        <f t="shared" si="95"/>
        <v>189.92060534</v>
      </c>
      <c r="D290" s="113">
        <f>SUM(D291:D300)</f>
        <v>143.2549675</v>
      </c>
      <c r="E290" s="113">
        <f t="shared" ref="E290:BN290" si="113">SUM(E291:E300)</f>
        <v>45.7272</v>
      </c>
      <c r="F290" s="113">
        <f t="shared" si="113"/>
        <v>38.916</v>
      </c>
      <c r="G290" s="113">
        <f t="shared" si="113"/>
        <v>3.3051</v>
      </c>
      <c r="H290" s="113">
        <f t="shared" si="113"/>
        <v>33.6649675</v>
      </c>
      <c r="I290" s="113">
        <f t="shared" si="113"/>
        <v>0</v>
      </c>
      <c r="J290" s="113">
        <f t="shared" si="113"/>
        <v>18.0897</v>
      </c>
      <c r="K290" s="113">
        <f t="shared" si="113"/>
        <v>3.552</v>
      </c>
      <c r="L290" s="113">
        <f t="shared" ref="L290:L311" si="114">SUM(M290:AI290)</f>
        <v>18.22703784</v>
      </c>
      <c r="M290" s="113">
        <f t="shared" si="113"/>
        <v>1.64</v>
      </c>
      <c r="N290" s="113">
        <f t="shared" si="113"/>
        <v>0</v>
      </c>
      <c r="O290" s="113">
        <f t="shared" si="113"/>
        <v>0</v>
      </c>
      <c r="P290" s="113">
        <f t="shared" si="113"/>
        <v>0.018</v>
      </c>
      <c r="Q290" s="113">
        <f t="shared" si="113"/>
        <v>0.414</v>
      </c>
      <c r="R290" s="113">
        <f t="shared" si="113"/>
        <v>0.82288</v>
      </c>
      <c r="S290" s="113">
        <f t="shared" si="113"/>
        <v>0</v>
      </c>
      <c r="T290" s="113">
        <f t="shared" si="113"/>
        <v>0</v>
      </c>
      <c r="U290" s="113">
        <f t="shared" si="113"/>
        <v>1.89</v>
      </c>
      <c r="V290" s="113">
        <f t="shared" si="113"/>
        <v>0</v>
      </c>
      <c r="W290" s="113">
        <f t="shared" si="113"/>
        <v>4.5</v>
      </c>
      <c r="X290" s="113">
        <f t="shared" si="113"/>
        <v>0</v>
      </c>
      <c r="Y290" s="113">
        <f t="shared" si="113"/>
        <v>0.252</v>
      </c>
      <c r="Z290" s="113">
        <f t="shared" si="113"/>
        <v>1.581345</v>
      </c>
      <c r="AA290" s="113">
        <f t="shared" si="113"/>
        <v>0.14300784</v>
      </c>
      <c r="AB290" s="113">
        <f t="shared" si="113"/>
        <v>0</v>
      </c>
      <c r="AC290" s="113">
        <f t="shared" si="113"/>
        <v>0</v>
      </c>
      <c r="AD290" s="113">
        <f t="shared" si="113"/>
        <v>0</v>
      </c>
      <c r="AE290" s="113">
        <f t="shared" si="113"/>
        <v>0</v>
      </c>
      <c r="AF290" s="113">
        <f t="shared" si="113"/>
        <v>1.581345</v>
      </c>
      <c r="AG290" s="113">
        <f t="shared" si="113"/>
        <v>2.10846</v>
      </c>
      <c r="AH290" s="113">
        <f t="shared" si="113"/>
        <v>3.15</v>
      </c>
      <c r="AI290" s="113">
        <f t="shared" si="113"/>
        <v>0.126</v>
      </c>
      <c r="AJ290" s="113">
        <f t="shared" si="113"/>
        <v>8.4386</v>
      </c>
      <c r="AK290" s="113">
        <f t="shared" si="113"/>
        <v>0</v>
      </c>
      <c r="AL290" s="113">
        <f t="shared" si="113"/>
        <v>0</v>
      </c>
      <c r="AM290" s="113">
        <f t="shared" si="113"/>
        <v>0</v>
      </c>
      <c r="AN290" s="113">
        <f t="shared" si="113"/>
        <v>0</v>
      </c>
      <c r="AO290" s="113">
        <f t="shared" si="113"/>
        <v>0</v>
      </c>
      <c r="AP290" s="113">
        <f t="shared" si="113"/>
        <v>0</v>
      </c>
      <c r="AQ290" s="113">
        <f t="shared" si="113"/>
        <v>0</v>
      </c>
      <c r="AR290" s="113">
        <f t="shared" si="113"/>
        <v>0</v>
      </c>
      <c r="AS290" s="113">
        <f t="shared" si="113"/>
        <v>0</v>
      </c>
      <c r="AT290" s="113">
        <f t="shared" si="113"/>
        <v>8.4386</v>
      </c>
      <c r="AU290" s="113">
        <f t="shared" si="113"/>
        <v>20</v>
      </c>
      <c r="AV290" s="113">
        <f t="shared" si="113"/>
        <v>20</v>
      </c>
      <c r="AW290" s="113">
        <f t="shared" si="113"/>
        <v>0</v>
      </c>
      <c r="AX290" s="113"/>
      <c r="AY290" s="113"/>
      <c r="AZ290" s="113"/>
      <c r="BA290" s="113"/>
      <c r="BB290" s="113">
        <f t="shared" si="113"/>
        <v>0</v>
      </c>
      <c r="BC290" s="113">
        <f t="shared" si="113"/>
        <v>0</v>
      </c>
      <c r="BD290" s="113">
        <f t="shared" si="113"/>
        <v>0</v>
      </c>
      <c r="BE290" s="113">
        <f t="shared" si="113"/>
        <v>0</v>
      </c>
      <c r="BF290" s="113">
        <f t="shared" si="113"/>
        <v>0</v>
      </c>
      <c r="BG290" s="113">
        <f t="shared" si="113"/>
        <v>0</v>
      </c>
      <c r="BH290" s="113">
        <f t="shared" si="113"/>
        <v>0</v>
      </c>
      <c r="BI290" s="113">
        <f t="shared" si="113"/>
        <v>0</v>
      </c>
      <c r="BJ290" s="113">
        <f t="shared" si="113"/>
        <v>0</v>
      </c>
      <c r="BK290" s="113">
        <f t="shared" si="113"/>
        <v>0</v>
      </c>
      <c r="BL290" s="113">
        <f t="shared" si="113"/>
        <v>0</v>
      </c>
      <c r="BM290" s="113">
        <f t="shared" si="113"/>
        <v>0</v>
      </c>
      <c r="BN290" s="113">
        <f t="shared" si="113"/>
        <v>0</v>
      </c>
    </row>
    <row r="291" spans="1:66">
      <c r="A291" s="102" t="s">
        <v>630</v>
      </c>
      <c r="B291" s="101" t="s">
        <v>167</v>
      </c>
      <c r="C291" s="113">
        <f t="shared" si="95"/>
        <v>169.92060534</v>
      </c>
      <c r="D291" s="113">
        <f t="shared" ref="D291:D365" si="115">SUM(E291:K291)</f>
        <v>143.2549675</v>
      </c>
      <c r="E291" s="113">
        <v>45.7272</v>
      </c>
      <c r="F291" s="113">
        <v>38.916</v>
      </c>
      <c r="G291" s="113">
        <v>3.3051</v>
      </c>
      <c r="H291" s="113">
        <v>33.6649675</v>
      </c>
      <c r="I291" s="113">
        <v>0</v>
      </c>
      <c r="J291" s="113">
        <v>18.0897</v>
      </c>
      <c r="K291" s="113">
        <v>3.552</v>
      </c>
      <c r="L291" s="113">
        <f t="shared" si="114"/>
        <v>18.22703784</v>
      </c>
      <c r="M291" s="113">
        <v>1.64</v>
      </c>
      <c r="N291" s="113">
        <v>0</v>
      </c>
      <c r="O291" s="113">
        <v>0</v>
      </c>
      <c r="P291" s="113">
        <v>0.018</v>
      </c>
      <c r="Q291" s="113">
        <v>0.414</v>
      </c>
      <c r="R291" s="113">
        <v>0.82288</v>
      </c>
      <c r="S291" s="113">
        <v>0</v>
      </c>
      <c r="T291" s="113">
        <v>0</v>
      </c>
      <c r="U291" s="113">
        <v>1.89</v>
      </c>
      <c r="V291" s="113">
        <v>0</v>
      </c>
      <c r="W291" s="113">
        <v>4.5</v>
      </c>
      <c r="X291" s="113">
        <v>0</v>
      </c>
      <c r="Y291" s="113">
        <v>0.252</v>
      </c>
      <c r="Z291" s="113">
        <v>1.581345</v>
      </c>
      <c r="AA291" s="113">
        <v>0.14300784</v>
      </c>
      <c r="AB291" s="113">
        <v>0</v>
      </c>
      <c r="AC291" s="113">
        <v>0</v>
      </c>
      <c r="AD291" s="113">
        <v>0</v>
      </c>
      <c r="AE291" s="113">
        <v>0</v>
      </c>
      <c r="AF291" s="113">
        <v>1.581345</v>
      </c>
      <c r="AG291" s="113">
        <v>2.10846</v>
      </c>
      <c r="AH291" s="113">
        <v>3.15</v>
      </c>
      <c r="AI291" s="113">
        <v>0.126</v>
      </c>
      <c r="AJ291" s="113">
        <f t="shared" ref="AJ291:AJ300" si="116">SUM(AK291:AT291)</f>
        <v>8.4386</v>
      </c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>
        <v>8.4386</v>
      </c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  <c r="BJ291" s="113"/>
      <c r="BK291" s="113"/>
      <c r="BL291" s="113"/>
      <c r="BM291" s="113"/>
      <c r="BN291" s="113"/>
    </row>
    <row r="292" hidden="1" spans="1:66">
      <c r="A292" s="102" t="s">
        <v>631</v>
      </c>
      <c r="B292" s="101" t="s">
        <v>632</v>
      </c>
      <c r="C292" s="113">
        <f t="shared" si="95"/>
        <v>0</v>
      </c>
      <c r="D292" s="113">
        <f t="shared" si="115"/>
        <v>0</v>
      </c>
      <c r="E292" s="113"/>
      <c r="F292" s="113"/>
      <c r="G292" s="113"/>
      <c r="H292" s="113"/>
      <c r="I292" s="113"/>
      <c r="J292" s="113"/>
      <c r="K292" s="113"/>
      <c r="L292" s="113">
        <f t="shared" si="114"/>
        <v>0</v>
      </c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>
        <f t="shared" si="116"/>
        <v>0</v>
      </c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  <c r="BJ292" s="113"/>
      <c r="BK292" s="113"/>
      <c r="BL292" s="113"/>
      <c r="BM292" s="113"/>
      <c r="BN292" s="113"/>
    </row>
    <row r="293" hidden="1" spans="1:66">
      <c r="A293" s="102" t="s">
        <v>633</v>
      </c>
      <c r="B293" s="101" t="s">
        <v>634</v>
      </c>
      <c r="C293" s="113">
        <f t="shared" si="95"/>
        <v>0</v>
      </c>
      <c r="D293" s="113">
        <f t="shared" si="115"/>
        <v>0</v>
      </c>
      <c r="E293" s="113"/>
      <c r="F293" s="113"/>
      <c r="G293" s="113"/>
      <c r="H293" s="113"/>
      <c r="I293" s="113"/>
      <c r="J293" s="113"/>
      <c r="K293" s="113"/>
      <c r="L293" s="113">
        <f t="shared" si="114"/>
        <v>0</v>
      </c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>
        <f t="shared" si="116"/>
        <v>0</v>
      </c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</row>
    <row r="294" hidden="1" spans="1:66">
      <c r="A294" s="102" t="s">
        <v>635</v>
      </c>
      <c r="B294" s="101" t="s">
        <v>636</v>
      </c>
      <c r="C294" s="113">
        <f t="shared" si="95"/>
        <v>0</v>
      </c>
      <c r="D294" s="113">
        <f t="shared" si="115"/>
        <v>0</v>
      </c>
      <c r="E294" s="113"/>
      <c r="F294" s="113"/>
      <c r="G294" s="113"/>
      <c r="H294" s="113"/>
      <c r="I294" s="113"/>
      <c r="J294" s="113"/>
      <c r="K294" s="113"/>
      <c r="L294" s="113">
        <f t="shared" si="114"/>
        <v>0</v>
      </c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>
        <f t="shared" si="116"/>
        <v>0</v>
      </c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</row>
    <row r="295" hidden="1" spans="1:66">
      <c r="A295" s="102" t="s">
        <v>637</v>
      </c>
      <c r="B295" s="101" t="s">
        <v>237</v>
      </c>
      <c r="C295" s="113">
        <f t="shared" si="95"/>
        <v>0</v>
      </c>
      <c r="D295" s="113">
        <f t="shared" si="115"/>
        <v>0</v>
      </c>
      <c r="E295" s="113"/>
      <c r="F295" s="113"/>
      <c r="G295" s="113"/>
      <c r="H295" s="113"/>
      <c r="I295" s="113"/>
      <c r="J295" s="113"/>
      <c r="K295" s="113"/>
      <c r="L295" s="113">
        <f t="shared" si="114"/>
        <v>0</v>
      </c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>
        <f t="shared" si="116"/>
        <v>0</v>
      </c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  <c r="BH295" s="113"/>
      <c r="BI295" s="113"/>
      <c r="BJ295" s="113"/>
      <c r="BK295" s="113"/>
      <c r="BL295" s="113"/>
      <c r="BM295" s="113"/>
      <c r="BN295" s="113"/>
    </row>
    <row r="296" hidden="1" spans="1:66">
      <c r="A296" s="102" t="s">
        <v>638</v>
      </c>
      <c r="B296" s="101" t="s">
        <v>639</v>
      </c>
      <c r="C296" s="113">
        <f t="shared" si="95"/>
        <v>0</v>
      </c>
      <c r="D296" s="113">
        <f t="shared" si="115"/>
        <v>0</v>
      </c>
      <c r="E296" s="113"/>
      <c r="F296" s="113"/>
      <c r="G296" s="113"/>
      <c r="H296" s="113"/>
      <c r="I296" s="113"/>
      <c r="J296" s="113"/>
      <c r="K296" s="113"/>
      <c r="L296" s="113">
        <f t="shared" si="114"/>
        <v>0</v>
      </c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>
        <f t="shared" si="116"/>
        <v>0</v>
      </c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  <c r="BH296" s="113"/>
      <c r="BI296" s="113"/>
      <c r="BJ296" s="113"/>
      <c r="BK296" s="113"/>
      <c r="BL296" s="113"/>
      <c r="BM296" s="113"/>
      <c r="BN296" s="113"/>
    </row>
    <row r="297" hidden="1" spans="1:66">
      <c r="A297" s="102" t="s">
        <v>640</v>
      </c>
      <c r="B297" s="101" t="s">
        <v>641</v>
      </c>
      <c r="C297" s="113">
        <f t="shared" si="95"/>
        <v>0</v>
      </c>
      <c r="D297" s="113"/>
      <c r="E297" s="113"/>
      <c r="F297" s="113"/>
      <c r="G297" s="113"/>
      <c r="H297" s="113"/>
      <c r="I297" s="113"/>
      <c r="J297" s="113"/>
      <c r="K297" s="113"/>
      <c r="L297" s="113">
        <f t="shared" si="114"/>
        <v>0</v>
      </c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>
        <f t="shared" si="116"/>
        <v>0</v>
      </c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  <c r="BH297" s="113"/>
      <c r="BI297" s="113"/>
      <c r="BJ297" s="113"/>
      <c r="BK297" s="113"/>
      <c r="BL297" s="113"/>
      <c r="BM297" s="113"/>
      <c r="BN297" s="113"/>
    </row>
    <row r="298" hidden="1" spans="1:66">
      <c r="A298" s="102" t="s">
        <v>642</v>
      </c>
      <c r="B298" s="101" t="s">
        <v>643</v>
      </c>
      <c r="C298" s="113">
        <f t="shared" si="95"/>
        <v>0</v>
      </c>
      <c r="D298" s="113">
        <f t="shared" si="115"/>
        <v>0</v>
      </c>
      <c r="E298" s="113"/>
      <c r="F298" s="113"/>
      <c r="G298" s="113"/>
      <c r="H298" s="113"/>
      <c r="I298" s="113"/>
      <c r="J298" s="113"/>
      <c r="K298" s="113"/>
      <c r="L298" s="113">
        <f t="shared" si="114"/>
        <v>0</v>
      </c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>
        <f t="shared" si="116"/>
        <v>0</v>
      </c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  <c r="BJ298" s="113"/>
      <c r="BK298" s="113"/>
      <c r="BL298" s="113"/>
      <c r="BM298" s="113"/>
      <c r="BN298" s="113"/>
    </row>
    <row r="299" hidden="1" spans="1:66">
      <c r="A299" s="102" t="s">
        <v>644</v>
      </c>
      <c r="B299" s="101" t="s">
        <v>645</v>
      </c>
      <c r="C299" s="113">
        <f t="shared" si="95"/>
        <v>0</v>
      </c>
      <c r="D299" s="113">
        <f t="shared" si="115"/>
        <v>0</v>
      </c>
      <c r="E299" s="113"/>
      <c r="F299" s="113"/>
      <c r="G299" s="113"/>
      <c r="H299" s="113"/>
      <c r="I299" s="113"/>
      <c r="J299" s="113"/>
      <c r="K299" s="113"/>
      <c r="L299" s="113">
        <f t="shared" si="114"/>
        <v>0</v>
      </c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>
        <f t="shared" si="116"/>
        <v>0</v>
      </c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  <c r="BH299" s="113"/>
      <c r="BI299" s="113"/>
      <c r="BJ299" s="113"/>
      <c r="BK299" s="113"/>
      <c r="BL299" s="113"/>
      <c r="BM299" s="113"/>
      <c r="BN299" s="113"/>
    </row>
    <row r="300" spans="1:66">
      <c r="A300" s="102" t="s">
        <v>646</v>
      </c>
      <c r="B300" s="101" t="s">
        <v>647</v>
      </c>
      <c r="C300" s="113">
        <f t="shared" si="95"/>
        <v>20</v>
      </c>
      <c r="D300" s="113">
        <f t="shared" si="115"/>
        <v>0</v>
      </c>
      <c r="E300" s="113"/>
      <c r="F300" s="113"/>
      <c r="G300" s="113"/>
      <c r="H300" s="113"/>
      <c r="I300" s="113"/>
      <c r="J300" s="113"/>
      <c r="K300" s="113"/>
      <c r="L300" s="113">
        <f t="shared" si="114"/>
        <v>0</v>
      </c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>
        <f t="shared" si="116"/>
        <v>0</v>
      </c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>
        <f>SUM(AV300:AW300)</f>
        <v>20</v>
      </c>
      <c r="AV300" s="113">
        <v>20</v>
      </c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  <c r="BJ300" s="113"/>
      <c r="BK300" s="113"/>
      <c r="BL300" s="113"/>
      <c r="BM300" s="113"/>
      <c r="BN300" s="113"/>
    </row>
    <row r="301" spans="1:66">
      <c r="A301" s="102" t="s">
        <v>648</v>
      </c>
      <c r="B301" s="101" t="s">
        <v>649</v>
      </c>
      <c r="C301" s="113">
        <f t="shared" si="95"/>
        <v>113.96529519</v>
      </c>
      <c r="D301" s="113">
        <f>SUM(D302:D308)</f>
        <v>96.64187475</v>
      </c>
      <c r="E301" s="113">
        <f t="shared" ref="E301:BN301" si="117">SUM(E302:E308)</f>
        <v>20.8692</v>
      </c>
      <c r="F301" s="113">
        <f t="shared" si="117"/>
        <v>17.352</v>
      </c>
      <c r="G301" s="113">
        <f t="shared" si="117"/>
        <v>1.3634</v>
      </c>
      <c r="H301" s="113">
        <f t="shared" si="117"/>
        <v>42.98637475</v>
      </c>
      <c r="I301" s="113">
        <f t="shared" si="117"/>
        <v>0</v>
      </c>
      <c r="J301" s="113">
        <f t="shared" si="117"/>
        <v>3.4149</v>
      </c>
      <c r="K301" s="113">
        <f t="shared" si="117"/>
        <v>10.656</v>
      </c>
      <c r="L301" s="113">
        <f t="shared" si="114"/>
        <v>10.87402044</v>
      </c>
      <c r="M301" s="113">
        <f t="shared" si="117"/>
        <v>1.17</v>
      </c>
      <c r="N301" s="113">
        <f t="shared" si="117"/>
        <v>0.3</v>
      </c>
      <c r="O301" s="113">
        <f t="shared" si="117"/>
        <v>0</v>
      </c>
      <c r="P301" s="113">
        <f t="shared" si="117"/>
        <v>0.009</v>
      </c>
      <c r="Q301" s="113">
        <f t="shared" si="117"/>
        <v>0.252</v>
      </c>
      <c r="R301" s="113">
        <f t="shared" si="117"/>
        <v>0.46408</v>
      </c>
      <c r="S301" s="113">
        <f t="shared" si="117"/>
        <v>0.6528</v>
      </c>
      <c r="T301" s="113">
        <f t="shared" si="117"/>
        <v>0</v>
      </c>
      <c r="U301" s="113">
        <f t="shared" si="117"/>
        <v>0.81</v>
      </c>
      <c r="V301" s="113">
        <f t="shared" si="117"/>
        <v>0</v>
      </c>
      <c r="W301" s="113">
        <f t="shared" si="117"/>
        <v>0</v>
      </c>
      <c r="X301" s="113">
        <f t="shared" si="117"/>
        <v>0</v>
      </c>
      <c r="Y301" s="113">
        <f t="shared" si="117"/>
        <v>0.108</v>
      </c>
      <c r="Z301" s="113">
        <f t="shared" si="117"/>
        <v>0.9430125</v>
      </c>
      <c r="AA301" s="113">
        <f t="shared" si="117"/>
        <v>0.10076544</v>
      </c>
      <c r="AB301" s="113">
        <f t="shared" si="117"/>
        <v>0</v>
      </c>
      <c r="AC301" s="113">
        <f t="shared" si="117"/>
        <v>0</v>
      </c>
      <c r="AD301" s="113">
        <f t="shared" si="117"/>
        <v>0</v>
      </c>
      <c r="AE301" s="113">
        <f t="shared" si="117"/>
        <v>0</v>
      </c>
      <c r="AF301" s="113">
        <f t="shared" si="117"/>
        <v>0.6430125</v>
      </c>
      <c r="AG301" s="113">
        <f t="shared" si="117"/>
        <v>0.85735</v>
      </c>
      <c r="AH301" s="113">
        <f t="shared" si="117"/>
        <v>4.51</v>
      </c>
      <c r="AI301" s="113">
        <f t="shared" si="117"/>
        <v>0.054</v>
      </c>
      <c r="AJ301" s="113">
        <f t="shared" si="117"/>
        <v>5.0094</v>
      </c>
      <c r="AK301" s="113">
        <f t="shared" si="117"/>
        <v>0</v>
      </c>
      <c r="AL301" s="113">
        <f t="shared" si="117"/>
        <v>0</v>
      </c>
      <c r="AM301" s="113">
        <f t="shared" si="117"/>
        <v>0</v>
      </c>
      <c r="AN301" s="113">
        <f t="shared" si="117"/>
        <v>1.5</v>
      </c>
      <c r="AO301" s="113">
        <f t="shared" si="117"/>
        <v>0</v>
      </c>
      <c r="AP301" s="113">
        <f t="shared" si="117"/>
        <v>0</v>
      </c>
      <c r="AQ301" s="113">
        <f t="shared" si="117"/>
        <v>0</v>
      </c>
      <c r="AR301" s="113">
        <f t="shared" si="117"/>
        <v>0</v>
      </c>
      <c r="AS301" s="113">
        <f t="shared" si="117"/>
        <v>0</v>
      </c>
      <c r="AT301" s="113">
        <f t="shared" si="117"/>
        <v>3.5094</v>
      </c>
      <c r="AU301" s="113">
        <f t="shared" si="117"/>
        <v>0</v>
      </c>
      <c r="AV301" s="113">
        <f t="shared" si="117"/>
        <v>0</v>
      </c>
      <c r="AW301" s="113">
        <f t="shared" si="117"/>
        <v>0</v>
      </c>
      <c r="AX301" s="113"/>
      <c r="AY301" s="113"/>
      <c r="AZ301" s="113"/>
      <c r="BA301" s="113"/>
      <c r="BB301" s="113">
        <f t="shared" si="117"/>
        <v>1.44</v>
      </c>
      <c r="BC301" s="113">
        <f t="shared" si="117"/>
        <v>0</v>
      </c>
      <c r="BD301" s="113">
        <f t="shared" si="117"/>
        <v>1.44</v>
      </c>
      <c r="BE301" s="113">
        <f t="shared" si="117"/>
        <v>0</v>
      </c>
      <c r="BF301" s="113">
        <f t="shared" si="117"/>
        <v>0</v>
      </c>
      <c r="BG301" s="113">
        <f t="shared" si="117"/>
        <v>0</v>
      </c>
      <c r="BH301" s="113">
        <f t="shared" si="117"/>
        <v>0</v>
      </c>
      <c r="BI301" s="113">
        <f t="shared" si="117"/>
        <v>0</v>
      </c>
      <c r="BJ301" s="113">
        <f t="shared" si="117"/>
        <v>0</v>
      </c>
      <c r="BK301" s="113">
        <f t="shared" si="117"/>
        <v>0</v>
      </c>
      <c r="BL301" s="113">
        <f t="shared" si="117"/>
        <v>0</v>
      </c>
      <c r="BM301" s="113">
        <f t="shared" si="117"/>
        <v>0</v>
      </c>
      <c r="BN301" s="113">
        <f t="shared" si="117"/>
        <v>0</v>
      </c>
    </row>
    <row r="302" spans="1:66">
      <c r="A302" s="102" t="s">
        <v>650</v>
      </c>
      <c r="B302" s="101" t="s">
        <v>167</v>
      </c>
      <c r="C302" s="113">
        <f t="shared" si="95"/>
        <v>113.96529519</v>
      </c>
      <c r="D302" s="113">
        <f t="shared" si="115"/>
        <v>96.64187475</v>
      </c>
      <c r="E302" s="113">
        <v>20.8692</v>
      </c>
      <c r="F302" s="113">
        <v>17.352</v>
      </c>
      <c r="G302" s="113">
        <v>1.3634</v>
      </c>
      <c r="H302" s="113">
        <v>42.98637475</v>
      </c>
      <c r="I302" s="113">
        <v>0</v>
      </c>
      <c r="J302" s="113">
        <v>3.4149</v>
      </c>
      <c r="K302" s="113">
        <v>10.656</v>
      </c>
      <c r="L302" s="113">
        <f t="shared" si="114"/>
        <v>10.87402044</v>
      </c>
      <c r="M302" s="113">
        <v>1.17</v>
      </c>
      <c r="N302" s="113">
        <v>0.3</v>
      </c>
      <c r="O302" s="113">
        <v>0</v>
      </c>
      <c r="P302" s="113">
        <v>0.009</v>
      </c>
      <c r="Q302" s="113">
        <v>0.252</v>
      </c>
      <c r="R302" s="113">
        <v>0.46408</v>
      </c>
      <c r="S302" s="113">
        <v>0.6528</v>
      </c>
      <c r="T302" s="113">
        <v>0</v>
      </c>
      <c r="U302" s="113">
        <v>0.81</v>
      </c>
      <c r="V302" s="113">
        <v>0</v>
      </c>
      <c r="W302" s="113">
        <v>0</v>
      </c>
      <c r="X302" s="113">
        <v>0</v>
      </c>
      <c r="Y302" s="113">
        <v>0.108</v>
      </c>
      <c r="Z302" s="113">
        <v>0.9430125</v>
      </c>
      <c r="AA302" s="113">
        <v>0.10076544</v>
      </c>
      <c r="AB302" s="113">
        <v>0</v>
      </c>
      <c r="AC302" s="113">
        <v>0</v>
      </c>
      <c r="AD302" s="113">
        <v>0</v>
      </c>
      <c r="AE302" s="113">
        <v>0</v>
      </c>
      <c r="AF302" s="113">
        <v>0.6430125</v>
      </c>
      <c r="AG302" s="113">
        <v>0.85735</v>
      </c>
      <c r="AH302" s="113">
        <v>4.51</v>
      </c>
      <c r="AI302" s="113">
        <v>0.054</v>
      </c>
      <c r="AJ302" s="113">
        <f t="shared" ref="AJ302:AJ308" si="118">SUM(AK302:AT302)</f>
        <v>5.0094</v>
      </c>
      <c r="AK302" s="113"/>
      <c r="AL302" s="113"/>
      <c r="AM302" s="113"/>
      <c r="AN302" s="113">
        <v>1.5</v>
      </c>
      <c r="AO302" s="113">
        <v>0</v>
      </c>
      <c r="AP302" s="113">
        <v>0</v>
      </c>
      <c r="AQ302" s="113">
        <v>0</v>
      </c>
      <c r="AR302" s="113">
        <v>0</v>
      </c>
      <c r="AS302" s="113">
        <v>0</v>
      </c>
      <c r="AT302" s="113">
        <v>3.5094</v>
      </c>
      <c r="AU302" s="113"/>
      <c r="AV302" s="113"/>
      <c r="AW302" s="113"/>
      <c r="AX302" s="113"/>
      <c r="AY302" s="113"/>
      <c r="AZ302" s="113"/>
      <c r="BA302" s="113"/>
      <c r="BB302" s="113">
        <f t="shared" ref="BB302:BB308" si="119">SUM(BC302:BJ302)</f>
        <v>1.44</v>
      </c>
      <c r="BC302" s="113"/>
      <c r="BD302" s="113">
        <v>1.44</v>
      </c>
      <c r="BE302" s="113"/>
      <c r="BF302" s="113"/>
      <c r="BG302" s="113"/>
      <c r="BH302" s="113"/>
      <c r="BI302" s="113"/>
      <c r="BJ302" s="113"/>
      <c r="BK302" s="113"/>
      <c r="BL302" s="113"/>
      <c r="BM302" s="113"/>
      <c r="BN302" s="113"/>
    </row>
    <row r="303" hidden="1" spans="1:66">
      <c r="A303" s="102" t="s">
        <v>651</v>
      </c>
      <c r="B303" s="101" t="s">
        <v>652</v>
      </c>
      <c r="C303" s="113">
        <f t="shared" si="95"/>
        <v>0</v>
      </c>
      <c r="D303" s="113">
        <f t="shared" si="115"/>
        <v>0</v>
      </c>
      <c r="E303" s="113"/>
      <c r="F303" s="113"/>
      <c r="G303" s="113"/>
      <c r="H303" s="113"/>
      <c r="I303" s="113"/>
      <c r="J303" s="113"/>
      <c r="K303" s="113"/>
      <c r="L303" s="113">
        <f t="shared" si="114"/>
        <v>0</v>
      </c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>
        <f t="shared" si="118"/>
        <v>0</v>
      </c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>
        <f t="shared" si="119"/>
        <v>0</v>
      </c>
      <c r="BC303" s="113"/>
      <c r="BD303" s="113"/>
      <c r="BE303" s="113"/>
      <c r="BF303" s="113"/>
      <c r="BG303" s="113"/>
      <c r="BH303" s="113"/>
      <c r="BI303" s="113"/>
      <c r="BJ303" s="113"/>
      <c r="BK303" s="113"/>
      <c r="BL303" s="113"/>
      <c r="BM303" s="113"/>
      <c r="BN303" s="113"/>
    </row>
    <row r="304" hidden="1" spans="1:66">
      <c r="A304" s="102" t="s">
        <v>653</v>
      </c>
      <c r="B304" s="101" t="s">
        <v>654</v>
      </c>
      <c r="C304" s="113">
        <f t="shared" si="95"/>
        <v>0</v>
      </c>
      <c r="D304" s="113">
        <f t="shared" si="115"/>
        <v>0</v>
      </c>
      <c r="E304" s="113"/>
      <c r="F304" s="113"/>
      <c r="G304" s="113"/>
      <c r="H304" s="113"/>
      <c r="I304" s="113"/>
      <c r="J304" s="113"/>
      <c r="K304" s="113"/>
      <c r="L304" s="113">
        <f t="shared" si="114"/>
        <v>0</v>
      </c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>
        <f t="shared" si="118"/>
        <v>0</v>
      </c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>
        <f t="shared" si="119"/>
        <v>0</v>
      </c>
      <c r="BC304" s="113"/>
      <c r="BD304" s="113"/>
      <c r="BE304" s="113"/>
      <c r="BF304" s="113"/>
      <c r="BG304" s="113"/>
      <c r="BH304" s="113"/>
      <c r="BI304" s="113"/>
      <c r="BJ304" s="113"/>
      <c r="BK304" s="113"/>
      <c r="BL304" s="113"/>
      <c r="BM304" s="113"/>
      <c r="BN304" s="113"/>
    </row>
    <row r="305" hidden="1" spans="1:66">
      <c r="A305" s="102" t="s">
        <v>655</v>
      </c>
      <c r="B305" s="101" t="s">
        <v>656</v>
      </c>
      <c r="C305" s="113">
        <f t="shared" si="95"/>
        <v>0</v>
      </c>
      <c r="D305" s="113">
        <f t="shared" si="115"/>
        <v>0</v>
      </c>
      <c r="E305" s="113"/>
      <c r="F305" s="113"/>
      <c r="G305" s="113"/>
      <c r="H305" s="113"/>
      <c r="I305" s="113"/>
      <c r="J305" s="113"/>
      <c r="K305" s="113"/>
      <c r="L305" s="113">
        <f t="shared" si="114"/>
        <v>0</v>
      </c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>
        <f t="shared" si="118"/>
        <v>0</v>
      </c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>
        <f t="shared" si="119"/>
        <v>0</v>
      </c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</row>
    <row r="306" hidden="1" spans="1:66">
      <c r="A306" s="102" t="s">
        <v>657</v>
      </c>
      <c r="B306" s="101" t="s">
        <v>658</v>
      </c>
      <c r="C306" s="113">
        <f t="shared" si="95"/>
        <v>0</v>
      </c>
      <c r="D306" s="113">
        <f t="shared" si="115"/>
        <v>0</v>
      </c>
      <c r="E306" s="113"/>
      <c r="F306" s="113"/>
      <c r="G306" s="113"/>
      <c r="H306" s="113"/>
      <c r="I306" s="113"/>
      <c r="J306" s="113"/>
      <c r="K306" s="113"/>
      <c r="L306" s="113">
        <f t="shared" si="114"/>
        <v>0</v>
      </c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>
        <f t="shared" si="118"/>
        <v>0</v>
      </c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>
        <f t="shared" si="119"/>
        <v>0</v>
      </c>
      <c r="BC306" s="113"/>
      <c r="BD306" s="113"/>
      <c r="BE306" s="113"/>
      <c r="BF306" s="113"/>
      <c r="BG306" s="113"/>
      <c r="BH306" s="113"/>
      <c r="BI306" s="113"/>
      <c r="BJ306" s="113"/>
      <c r="BK306" s="113"/>
      <c r="BL306" s="113"/>
      <c r="BM306" s="113"/>
      <c r="BN306" s="113"/>
    </row>
    <row r="307" hidden="1" spans="1:66">
      <c r="A307" s="102" t="s">
        <v>659</v>
      </c>
      <c r="B307" s="101" t="s">
        <v>660</v>
      </c>
      <c r="C307" s="113">
        <f t="shared" si="95"/>
        <v>0</v>
      </c>
      <c r="D307" s="113">
        <f t="shared" si="115"/>
        <v>0</v>
      </c>
      <c r="E307" s="113"/>
      <c r="F307" s="113"/>
      <c r="G307" s="113"/>
      <c r="H307" s="113"/>
      <c r="I307" s="113"/>
      <c r="J307" s="113"/>
      <c r="K307" s="113"/>
      <c r="L307" s="113">
        <f t="shared" si="114"/>
        <v>0</v>
      </c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>
        <f t="shared" si="118"/>
        <v>0</v>
      </c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>
        <f t="shared" si="119"/>
        <v>0</v>
      </c>
      <c r="BC307" s="113"/>
      <c r="BD307" s="113"/>
      <c r="BE307" s="113"/>
      <c r="BF307" s="113"/>
      <c r="BG307" s="113"/>
      <c r="BH307" s="113"/>
      <c r="BI307" s="113"/>
      <c r="BJ307" s="113"/>
      <c r="BK307" s="113"/>
      <c r="BL307" s="113"/>
      <c r="BM307" s="113"/>
      <c r="BN307" s="113"/>
    </row>
    <row r="308" hidden="1" spans="1:66">
      <c r="A308" s="102" t="s">
        <v>661</v>
      </c>
      <c r="B308" s="101" t="s">
        <v>662</v>
      </c>
      <c r="C308" s="113">
        <f t="shared" ref="C308:C372" si="120">D308+L308+AJ308+AU308+AX308+BB308+BK308</f>
        <v>0</v>
      </c>
      <c r="D308" s="113">
        <f t="shared" si="115"/>
        <v>0</v>
      </c>
      <c r="E308" s="113"/>
      <c r="F308" s="113"/>
      <c r="G308" s="113"/>
      <c r="H308" s="113"/>
      <c r="I308" s="113"/>
      <c r="J308" s="113"/>
      <c r="K308" s="113"/>
      <c r="L308" s="113">
        <f t="shared" si="114"/>
        <v>0</v>
      </c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>
        <f t="shared" si="118"/>
        <v>0</v>
      </c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>
        <f t="shared" si="119"/>
        <v>0</v>
      </c>
      <c r="BC308" s="113"/>
      <c r="BD308" s="113"/>
      <c r="BE308" s="113"/>
      <c r="BF308" s="113"/>
      <c r="BG308" s="113"/>
      <c r="BH308" s="113"/>
      <c r="BI308" s="113"/>
      <c r="BJ308" s="113"/>
      <c r="BK308" s="113"/>
      <c r="BL308" s="113"/>
      <c r="BM308" s="113"/>
      <c r="BN308" s="113"/>
    </row>
    <row r="309" spans="1:66">
      <c r="A309" s="102" t="s">
        <v>663</v>
      </c>
      <c r="B309" s="101" t="s">
        <v>664</v>
      </c>
      <c r="C309" s="113">
        <f t="shared" si="120"/>
        <v>2162.45</v>
      </c>
      <c r="D309" s="113">
        <f t="shared" si="115"/>
        <v>0</v>
      </c>
      <c r="E309" s="113"/>
      <c r="F309" s="113"/>
      <c r="G309" s="113"/>
      <c r="H309" s="113"/>
      <c r="I309" s="113"/>
      <c r="J309" s="113"/>
      <c r="K309" s="113"/>
      <c r="L309" s="113">
        <f t="shared" si="114"/>
        <v>0</v>
      </c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>
        <f t="shared" ref="AJ309:AT309" si="121">SUM(AJ310:AJ311)</f>
        <v>2162.45</v>
      </c>
      <c r="AK309" s="113">
        <f t="shared" si="121"/>
        <v>2162.45</v>
      </c>
      <c r="AL309" s="113">
        <f t="shared" si="121"/>
        <v>0</v>
      </c>
      <c r="AM309" s="113">
        <f t="shared" si="121"/>
        <v>0</v>
      </c>
      <c r="AN309" s="113">
        <f t="shared" si="121"/>
        <v>0</v>
      </c>
      <c r="AO309" s="113">
        <f t="shared" si="121"/>
        <v>0</v>
      </c>
      <c r="AP309" s="113">
        <f t="shared" si="121"/>
        <v>0</v>
      </c>
      <c r="AQ309" s="113">
        <f t="shared" si="121"/>
        <v>0</v>
      </c>
      <c r="AR309" s="113">
        <f t="shared" si="121"/>
        <v>0</v>
      </c>
      <c r="AS309" s="113">
        <f t="shared" si="121"/>
        <v>0</v>
      </c>
      <c r="AT309" s="113">
        <f t="shared" si="121"/>
        <v>0</v>
      </c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  <c r="BH309" s="113"/>
      <c r="BI309" s="113"/>
      <c r="BJ309" s="113"/>
      <c r="BK309" s="113"/>
      <c r="BL309" s="113"/>
      <c r="BM309" s="113"/>
      <c r="BN309" s="113"/>
    </row>
    <row r="310" hidden="1" spans="1:66">
      <c r="A310" s="102" t="s">
        <v>665</v>
      </c>
      <c r="B310" s="101" t="s">
        <v>666</v>
      </c>
      <c r="C310" s="113">
        <f t="shared" si="120"/>
        <v>0</v>
      </c>
      <c r="D310" s="113">
        <f t="shared" si="115"/>
        <v>0</v>
      </c>
      <c r="E310" s="113"/>
      <c r="F310" s="113"/>
      <c r="G310" s="113"/>
      <c r="H310" s="113"/>
      <c r="I310" s="113"/>
      <c r="J310" s="113"/>
      <c r="K310" s="113"/>
      <c r="L310" s="113">
        <f t="shared" si="114"/>
        <v>0</v>
      </c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>
        <f t="shared" ref="AJ310:AJ318" si="122">SUM(AK310:AT310)</f>
        <v>0</v>
      </c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13"/>
      <c r="BM310" s="113"/>
      <c r="BN310" s="113"/>
    </row>
    <row r="311" spans="1:66">
      <c r="A311" s="102" t="s">
        <v>667</v>
      </c>
      <c r="B311" s="101" t="s">
        <v>668</v>
      </c>
      <c r="C311" s="113">
        <f t="shared" si="120"/>
        <v>2162.45</v>
      </c>
      <c r="D311" s="113">
        <f t="shared" si="115"/>
        <v>0</v>
      </c>
      <c r="E311" s="113"/>
      <c r="F311" s="113"/>
      <c r="G311" s="113"/>
      <c r="H311" s="113"/>
      <c r="I311" s="113"/>
      <c r="J311" s="113"/>
      <c r="K311" s="113"/>
      <c r="L311" s="113">
        <f t="shared" si="114"/>
        <v>0</v>
      </c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>
        <f t="shared" si="122"/>
        <v>2162.45</v>
      </c>
      <c r="AK311" s="113">
        <v>2162.45</v>
      </c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  <c r="BH311" s="113"/>
      <c r="BI311" s="113"/>
      <c r="BJ311" s="113"/>
      <c r="BK311" s="113"/>
      <c r="BL311" s="113"/>
      <c r="BM311" s="113"/>
      <c r="BN311" s="113"/>
    </row>
    <row r="312" spans="1:66">
      <c r="A312" s="102" t="s">
        <v>669</v>
      </c>
      <c r="B312" s="101" t="s">
        <v>670</v>
      </c>
      <c r="C312" s="113">
        <f t="shared" si="120"/>
        <v>589.92</v>
      </c>
      <c r="D312" s="113">
        <f t="shared" si="115"/>
        <v>0</v>
      </c>
      <c r="E312" s="113"/>
      <c r="F312" s="113"/>
      <c r="G312" s="113"/>
      <c r="H312" s="113"/>
      <c r="I312" s="113"/>
      <c r="J312" s="113"/>
      <c r="K312" s="113"/>
      <c r="L312" s="113">
        <f t="shared" ref="L312:AI312" si="123">SUM(L315:L316)</f>
        <v>10.27</v>
      </c>
      <c r="M312" s="113">
        <f t="shared" si="123"/>
        <v>0</v>
      </c>
      <c r="N312" s="113">
        <f t="shared" si="123"/>
        <v>0</v>
      </c>
      <c r="O312" s="113">
        <f t="shared" si="123"/>
        <v>0</v>
      </c>
      <c r="P312" s="113">
        <f t="shared" si="123"/>
        <v>0</v>
      </c>
      <c r="Q312" s="113">
        <f t="shared" si="123"/>
        <v>0</v>
      </c>
      <c r="R312" s="113">
        <f t="shared" si="123"/>
        <v>0.27</v>
      </c>
      <c r="S312" s="113">
        <f t="shared" si="123"/>
        <v>0</v>
      </c>
      <c r="T312" s="113">
        <f t="shared" si="123"/>
        <v>0</v>
      </c>
      <c r="U312" s="113">
        <f t="shared" si="123"/>
        <v>0</v>
      </c>
      <c r="V312" s="113">
        <f t="shared" si="123"/>
        <v>0</v>
      </c>
      <c r="W312" s="113">
        <f t="shared" si="123"/>
        <v>0</v>
      </c>
      <c r="X312" s="113">
        <f t="shared" si="123"/>
        <v>0</v>
      </c>
      <c r="Y312" s="113">
        <f t="shared" si="123"/>
        <v>0</v>
      </c>
      <c r="Z312" s="113">
        <f t="shared" si="123"/>
        <v>0</v>
      </c>
      <c r="AA312" s="113"/>
      <c r="AB312" s="113"/>
      <c r="AC312" s="113">
        <f t="shared" si="123"/>
        <v>0</v>
      </c>
      <c r="AD312" s="113">
        <f t="shared" si="123"/>
        <v>10</v>
      </c>
      <c r="AE312" s="113">
        <f t="shared" si="123"/>
        <v>0</v>
      </c>
      <c r="AF312" s="113">
        <f t="shared" si="123"/>
        <v>0</v>
      </c>
      <c r="AG312" s="113">
        <f t="shared" si="123"/>
        <v>0</v>
      </c>
      <c r="AH312" s="113">
        <f t="shared" si="123"/>
        <v>0</v>
      </c>
      <c r="AI312" s="113">
        <f t="shared" si="123"/>
        <v>0</v>
      </c>
      <c r="AJ312" s="113">
        <f>SUM(AJ313:AJ316)</f>
        <v>579.65</v>
      </c>
      <c r="AK312" s="113">
        <f t="shared" ref="AK312:BN312" si="124">SUM(AK313:AK316)</f>
        <v>571.92</v>
      </c>
      <c r="AL312" s="113">
        <f t="shared" si="124"/>
        <v>0</v>
      </c>
      <c r="AM312" s="113">
        <f t="shared" si="124"/>
        <v>0</v>
      </c>
      <c r="AN312" s="113">
        <f t="shared" si="124"/>
        <v>6.32</v>
      </c>
      <c r="AO312" s="113">
        <f t="shared" si="124"/>
        <v>0</v>
      </c>
      <c r="AP312" s="113">
        <f t="shared" si="124"/>
        <v>1.41</v>
      </c>
      <c r="AQ312" s="113">
        <f t="shared" si="124"/>
        <v>0</v>
      </c>
      <c r="AR312" s="113">
        <f t="shared" si="124"/>
        <v>0</v>
      </c>
      <c r="AS312" s="113">
        <f t="shared" si="124"/>
        <v>0</v>
      </c>
      <c r="AT312" s="113">
        <f t="shared" si="124"/>
        <v>0</v>
      </c>
      <c r="AU312" s="113">
        <f t="shared" si="124"/>
        <v>0</v>
      </c>
      <c r="AV312" s="113">
        <f t="shared" si="124"/>
        <v>0</v>
      </c>
      <c r="AW312" s="113">
        <f t="shared" si="124"/>
        <v>0</v>
      </c>
      <c r="AX312" s="113">
        <f t="shared" si="124"/>
        <v>0</v>
      </c>
      <c r="AY312" s="113">
        <f t="shared" si="124"/>
        <v>0</v>
      </c>
      <c r="AZ312" s="113">
        <f t="shared" si="124"/>
        <v>0</v>
      </c>
      <c r="BA312" s="113">
        <f t="shared" si="124"/>
        <v>0</v>
      </c>
      <c r="BB312" s="113">
        <f t="shared" si="124"/>
        <v>0</v>
      </c>
      <c r="BC312" s="113">
        <f t="shared" si="124"/>
        <v>0</v>
      </c>
      <c r="BD312" s="113">
        <f t="shared" si="124"/>
        <v>0</v>
      </c>
      <c r="BE312" s="113">
        <f t="shared" si="124"/>
        <v>0</v>
      </c>
      <c r="BF312" s="113">
        <f t="shared" si="124"/>
        <v>0</v>
      </c>
      <c r="BG312" s="113">
        <f t="shared" si="124"/>
        <v>0</v>
      </c>
      <c r="BH312" s="113">
        <f t="shared" si="124"/>
        <v>0</v>
      </c>
      <c r="BI312" s="113">
        <f t="shared" si="124"/>
        <v>0</v>
      </c>
      <c r="BJ312" s="113">
        <f t="shared" si="124"/>
        <v>0</v>
      </c>
      <c r="BK312" s="113">
        <f t="shared" si="124"/>
        <v>0</v>
      </c>
      <c r="BL312" s="113">
        <f t="shared" si="124"/>
        <v>0</v>
      </c>
      <c r="BM312" s="113">
        <f t="shared" si="124"/>
        <v>0</v>
      </c>
      <c r="BN312" s="113">
        <f t="shared" si="124"/>
        <v>0</v>
      </c>
    </row>
    <row r="313" hidden="1" spans="1:66">
      <c r="A313" s="102">
        <v>2080501</v>
      </c>
      <c r="B313" s="101" t="s">
        <v>671</v>
      </c>
      <c r="C313" s="113">
        <f t="shared" si="120"/>
        <v>0</v>
      </c>
      <c r="D313" s="113">
        <f t="shared" si="115"/>
        <v>0</v>
      </c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>
        <f t="shared" si="122"/>
        <v>0</v>
      </c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  <c r="BH313" s="113"/>
      <c r="BI313" s="113"/>
      <c r="BJ313" s="113"/>
      <c r="BK313" s="113"/>
      <c r="BL313" s="113"/>
      <c r="BM313" s="113"/>
      <c r="BN313" s="113"/>
    </row>
    <row r="314" hidden="1" spans="1:66">
      <c r="A314" s="102">
        <v>2080502</v>
      </c>
      <c r="B314" s="101" t="s">
        <v>672</v>
      </c>
      <c r="C314" s="113">
        <f t="shared" si="120"/>
        <v>0</v>
      </c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>
        <f t="shared" si="122"/>
        <v>0</v>
      </c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  <c r="BH314" s="113"/>
      <c r="BI314" s="113"/>
      <c r="BJ314" s="113"/>
      <c r="BK314" s="113"/>
      <c r="BL314" s="113"/>
      <c r="BM314" s="113"/>
      <c r="BN314" s="113"/>
    </row>
    <row r="315" hidden="1" spans="1:66">
      <c r="A315" s="102" t="s">
        <v>673</v>
      </c>
      <c r="B315" s="101" t="s">
        <v>674</v>
      </c>
      <c r="C315" s="113">
        <f t="shared" si="120"/>
        <v>0</v>
      </c>
      <c r="D315" s="113">
        <f t="shared" si="115"/>
        <v>0</v>
      </c>
      <c r="E315" s="113"/>
      <c r="F315" s="113"/>
      <c r="G315" s="113"/>
      <c r="H315" s="113"/>
      <c r="I315" s="113"/>
      <c r="J315" s="113"/>
      <c r="K315" s="113"/>
      <c r="L315" s="113">
        <f>SUM(M315:AI315)</f>
        <v>0</v>
      </c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>
        <f t="shared" si="122"/>
        <v>0</v>
      </c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  <c r="BH315" s="113"/>
      <c r="BI315" s="113"/>
      <c r="BJ315" s="113"/>
      <c r="BK315" s="113"/>
      <c r="BL315" s="113"/>
      <c r="BM315" s="113"/>
      <c r="BN315" s="113"/>
    </row>
    <row r="316" spans="1:66">
      <c r="A316" s="102">
        <v>2080599</v>
      </c>
      <c r="B316" s="101" t="s">
        <v>675</v>
      </c>
      <c r="C316" s="113">
        <f t="shared" si="120"/>
        <v>589.92</v>
      </c>
      <c r="D316" s="113"/>
      <c r="E316" s="113"/>
      <c r="F316" s="113"/>
      <c r="G316" s="113"/>
      <c r="H316" s="113"/>
      <c r="I316" s="113"/>
      <c r="J316" s="113"/>
      <c r="K316" s="113"/>
      <c r="L316" s="113">
        <f>SUM(M316:AI316)</f>
        <v>10.27</v>
      </c>
      <c r="M316" s="113"/>
      <c r="N316" s="113"/>
      <c r="O316" s="113"/>
      <c r="P316" s="113"/>
      <c r="Q316" s="113"/>
      <c r="R316" s="113">
        <v>0.27</v>
      </c>
      <c r="S316" s="113">
        <v>0</v>
      </c>
      <c r="T316" s="113">
        <v>0</v>
      </c>
      <c r="U316" s="113">
        <v>0</v>
      </c>
      <c r="V316" s="113">
        <v>0</v>
      </c>
      <c r="W316" s="113">
        <v>0</v>
      </c>
      <c r="X316" s="113">
        <v>0</v>
      </c>
      <c r="Y316" s="113">
        <v>0</v>
      </c>
      <c r="Z316" s="113">
        <v>0</v>
      </c>
      <c r="AA316" s="113">
        <v>0</v>
      </c>
      <c r="AB316" s="113">
        <v>0</v>
      </c>
      <c r="AC316" s="113">
        <v>0</v>
      </c>
      <c r="AD316" s="113">
        <v>10</v>
      </c>
      <c r="AE316" s="113">
        <v>0</v>
      </c>
      <c r="AF316" s="113">
        <v>0</v>
      </c>
      <c r="AG316" s="113">
        <v>0</v>
      </c>
      <c r="AH316" s="113">
        <v>0</v>
      </c>
      <c r="AI316" s="113"/>
      <c r="AJ316" s="113">
        <f t="shared" si="122"/>
        <v>579.65</v>
      </c>
      <c r="AK316" s="113">
        <v>571.92</v>
      </c>
      <c r="AL316" s="113">
        <v>0</v>
      </c>
      <c r="AM316" s="113">
        <v>0</v>
      </c>
      <c r="AN316" s="113">
        <v>6.32</v>
      </c>
      <c r="AO316" s="113">
        <v>0</v>
      </c>
      <c r="AP316" s="113">
        <v>1.41</v>
      </c>
      <c r="AQ316" s="113">
        <v>0</v>
      </c>
      <c r="AR316" s="113">
        <v>0</v>
      </c>
      <c r="AS316" s="113">
        <v>0</v>
      </c>
      <c r="AT316" s="113">
        <v>0</v>
      </c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  <c r="BH316" s="113"/>
      <c r="BI316" s="113"/>
      <c r="BJ316" s="113"/>
      <c r="BK316" s="113"/>
      <c r="BL316" s="113"/>
      <c r="BM316" s="113"/>
      <c r="BN316" s="113"/>
    </row>
    <row r="317" spans="1:66">
      <c r="A317" s="102" t="s">
        <v>676</v>
      </c>
      <c r="B317" s="101" t="s">
        <v>677</v>
      </c>
      <c r="C317" s="113">
        <f t="shared" si="120"/>
        <v>6</v>
      </c>
      <c r="D317" s="113">
        <f t="shared" si="115"/>
        <v>0</v>
      </c>
      <c r="E317" s="113"/>
      <c r="F317" s="113"/>
      <c r="G317" s="113"/>
      <c r="H317" s="113"/>
      <c r="I317" s="113"/>
      <c r="J317" s="113"/>
      <c r="K317" s="113"/>
      <c r="L317" s="113">
        <f>SUM(M317:AI317)</f>
        <v>0</v>
      </c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>
        <f t="shared" si="122"/>
        <v>6</v>
      </c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>
        <f>AT318</f>
        <v>6</v>
      </c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  <c r="BH317" s="113"/>
      <c r="BI317" s="113"/>
      <c r="BJ317" s="113"/>
      <c r="BK317" s="113"/>
      <c r="BL317" s="113"/>
      <c r="BM317" s="113"/>
      <c r="BN317" s="113"/>
    </row>
    <row r="318" spans="1:66">
      <c r="A318" s="102" t="s">
        <v>678</v>
      </c>
      <c r="B318" s="101" t="s">
        <v>679</v>
      </c>
      <c r="C318" s="113">
        <f t="shared" si="120"/>
        <v>6</v>
      </c>
      <c r="D318" s="113">
        <f t="shared" si="115"/>
        <v>0</v>
      </c>
      <c r="E318" s="113"/>
      <c r="F318" s="113"/>
      <c r="G318" s="113"/>
      <c r="H318" s="113"/>
      <c r="I318" s="113"/>
      <c r="J318" s="113"/>
      <c r="K318" s="113"/>
      <c r="L318" s="113">
        <f>SUM(M318:AI318)</f>
        <v>0</v>
      </c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>
        <f t="shared" si="122"/>
        <v>6</v>
      </c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>
        <v>6</v>
      </c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  <c r="BJ318" s="113"/>
      <c r="BK318" s="113"/>
      <c r="BL318" s="113"/>
      <c r="BM318" s="113"/>
      <c r="BN318" s="113"/>
    </row>
    <row r="319" spans="1:66">
      <c r="A319" s="102" t="s">
        <v>680</v>
      </c>
      <c r="B319" s="101" t="s">
        <v>681</v>
      </c>
      <c r="C319" s="113">
        <f t="shared" si="120"/>
        <v>27.28</v>
      </c>
      <c r="D319" s="113">
        <f t="shared" ref="D319:AY319" si="125">SUM(D320:D325)</f>
        <v>0</v>
      </c>
      <c r="E319" s="113">
        <f t="shared" si="125"/>
        <v>0</v>
      </c>
      <c r="F319" s="113">
        <f t="shared" si="125"/>
        <v>0</v>
      </c>
      <c r="G319" s="113">
        <f t="shared" si="125"/>
        <v>0</v>
      </c>
      <c r="H319" s="113">
        <f t="shared" si="125"/>
        <v>0</v>
      </c>
      <c r="I319" s="113">
        <f t="shared" si="125"/>
        <v>0</v>
      </c>
      <c r="J319" s="113">
        <f t="shared" si="125"/>
        <v>0</v>
      </c>
      <c r="K319" s="113">
        <f t="shared" si="125"/>
        <v>0</v>
      </c>
      <c r="L319" s="113">
        <f t="shared" si="125"/>
        <v>0</v>
      </c>
      <c r="M319" s="113">
        <f t="shared" si="125"/>
        <v>0</v>
      </c>
      <c r="N319" s="113">
        <f t="shared" si="125"/>
        <v>0</v>
      </c>
      <c r="O319" s="113">
        <f t="shared" si="125"/>
        <v>0</v>
      </c>
      <c r="P319" s="113">
        <f t="shared" si="125"/>
        <v>0</v>
      </c>
      <c r="Q319" s="113">
        <f t="shared" si="125"/>
        <v>0</v>
      </c>
      <c r="R319" s="113">
        <f t="shared" si="125"/>
        <v>0</v>
      </c>
      <c r="S319" s="113">
        <f t="shared" si="125"/>
        <v>0</v>
      </c>
      <c r="T319" s="113">
        <f t="shared" si="125"/>
        <v>0</v>
      </c>
      <c r="U319" s="113">
        <f t="shared" si="125"/>
        <v>0</v>
      </c>
      <c r="V319" s="113">
        <f t="shared" si="125"/>
        <v>0</v>
      </c>
      <c r="W319" s="113">
        <f t="shared" si="125"/>
        <v>0</v>
      </c>
      <c r="X319" s="113">
        <f t="shared" si="125"/>
        <v>0</v>
      </c>
      <c r="Y319" s="113">
        <f t="shared" si="125"/>
        <v>0</v>
      </c>
      <c r="Z319" s="113">
        <f t="shared" si="125"/>
        <v>0</v>
      </c>
      <c r="AA319" s="113"/>
      <c r="AB319" s="113"/>
      <c r="AC319" s="113">
        <f t="shared" si="125"/>
        <v>0</v>
      </c>
      <c r="AD319" s="113">
        <f t="shared" si="125"/>
        <v>0</v>
      </c>
      <c r="AE319" s="113">
        <f t="shared" si="125"/>
        <v>0</v>
      </c>
      <c r="AF319" s="113">
        <f t="shared" si="125"/>
        <v>0</v>
      </c>
      <c r="AG319" s="113">
        <f t="shared" si="125"/>
        <v>0</v>
      </c>
      <c r="AH319" s="113">
        <f t="shared" si="125"/>
        <v>0</v>
      </c>
      <c r="AI319" s="113">
        <f t="shared" si="125"/>
        <v>0</v>
      </c>
      <c r="AJ319" s="113">
        <f t="shared" si="125"/>
        <v>27.28</v>
      </c>
      <c r="AK319" s="113">
        <f t="shared" si="125"/>
        <v>0</v>
      </c>
      <c r="AL319" s="113">
        <f t="shared" si="125"/>
        <v>0</v>
      </c>
      <c r="AM319" s="113">
        <f t="shared" si="125"/>
        <v>27.28</v>
      </c>
      <c r="AN319" s="113">
        <f t="shared" si="125"/>
        <v>0</v>
      </c>
      <c r="AO319" s="113">
        <f t="shared" si="125"/>
        <v>0</v>
      </c>
      <c r="AP319" s="113">
        <f t="shared" si="125"/>
        <v>0</v>
      </c>
      <c r="AQ319" s="113">
        <f t="shared" si="125"/>
        <v>0</v>
      </c>
      <c r="AR319" s="113">
        <f t="shared" si="125"/>
        <v>0</v>
      </c>
      <c r="AS319" s="113">
        <f t="shared" si="125"/>
        <v>0</v>
      </c>
      <c r="AT319" s="113">
        <f t="shared" si="125"/>
        <v>0</v>
      </c>
      <c r="AU319" s="113">
        <f t="shared" si="125"/>
        <v>0</v>
      </c>
      <c r="AV319" s="113">
        <f t="shared" si="125"/>
        <v>0</v>
      </c>
      <c r="AW319" s="113">
        <f t="shared" si="125"/>
        <v>0</v>
      </c>
      <c r="AX319" s="113">
        <f t="shared" si="125"/>
        <v>0</v>
      </c>
      <c r="AY319" s="113">
        <f t="shared" si="125"/>
        <v>0</v>
      </c>
      <c r="AZ319" s="113"/>
      <c r="BA319" s="113"/>
      <c r="BB319" s="113">
        <f t="shared" ref="BB319:BN319" si="126">SUM(BB320:BB325)</f>
        <v>0</v>
      </c>
      <c r="BC319" s="113">
        <f t="shared" si="126"/>
        <v>0</v>
      </c>
      <c r="BD319" s="113">
        <f t="shared" si="126"/>
        <v>0</v>
      </c>
      <c r="BE319" s="113">
        <f t="shared" si="126"/>
        <v>0</v>
      </c>
      <c r="BF319" s="113">
        <f t="shared" si="126"/>
        <v>0</v>
      </c>
      <c r="BG319" s="113">
        <f t="shared" si="126"/>
        <v>0</v>
      </c>
      <c r="BH319" s="113">
        <f t="shared" si="126"/>
        <v>0</v>
      </c>
      <c r="BI319" s="113">
        <f t="shared" si="126"/>
        <v>0</v>
      </c>
      <c r="BJ319" s="113">
        <f t="shared" si="126"/>
        <v>0</v>
      </c>
      <c r="BK319" s="113">
        <f t="shared" si="126"/>
        <v>0</v>
      </c>
      <c r="BL319" s="113">
        <f t="shared" si="126"/>
        <v>0</v>
      </c>
      <c r="BM319" s="113">
        <f t="shared" si="126"/>
        <v>0</v>
      </c>
      <c r="BN319" s="113">
        <f t="shared" si="126"/>
        <v>0</v>
      </c>
    </row>
    <row r="320" hidden="1" spans="1:66">
      <c r="A320" s="102" t="s">
        <v>682</v>
      </c>
      <c r="B320" s="101" t="s">
        <v>683</v>
      </c>
      <c r="C320" s="113">
        <f t="shared" si="120"/>
        <v>0</v>
      </c>
      <c r="D320" s="113">
        <f t="shared" si="115"/>
        <v>0</v>
      </c>
      <c r="E320" s="113"/>
      <c r="F320" s="113"/>
      <c r="G320" s="113"/>
      <c r="H320" s="113"/>
      <c r="I320" s="113"/>
      <c r="J320" s="113"/>
      <c r="K320" s="113"/>
      <c r="L320" s="113">
        <f t="shared" ref="L320:L325" si="127">SUM(M320:AI320)</f>
        <v>0</v>
      </c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>
        <f t="shared" ref="AJ320:AJ325" si="128">SUM(AK320:AT320)</f>
        <v>0</v>
      </c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  <c r="BH320" s="113"/>
      <c r="BI320" s="113"/>
      <c r="BJ320" s="113"/>
      <c r="BK320" s="113"/>
      <c r="BL320" s="113"/>
      <c r="BM320" s="113"/>
      <c r="BN320" s="113"/>
    </row>
    <row r="321" hidden="1" spans="1:66">
      <c r="A321" s="102" t="s">
        <v>684</v>
      </c>
      <c r="B321" s="101" t="s">
        <v>685</v>
      </c>
      <c r="C321" s="113">
        <f t="shared" si="120"/>
        <v>0</v>
      </c>
      <c r="D321" s="113"/>
      <c r="E321" s="113"/>
      <c r="F321" s="113"/>
      <c r="G321" s="113"/>
      <c r="H321" s="113"/>
      <c r="I321" s="113"/>
      <c r="J321" s="113"/>
      <c r="K321" s="113"/>
      <c r="L321" s="113">
        <f t="shared" si="127"/>
        <v>0</v>
      </c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>
        <f t="shared" si="128"/>
        <v>0</v>
      </c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  <c r="BH321" s="113"/>
      <c r="BI321" s="113"/>
      <c r="BJ321" s="113"/>
      <c r="BK321" s="113"/>
      <c r="BL321" s="113"/>
      <c r="BM321" s="113"/>
      <c r="BN321" s="113"/>
    </row>
    <row r="322" hidden="1" spans="1:66">
      <c r="A322" s="102" t="s">
        <v>686</v>
      </c>
      <c r="B322" s="101" t="s">
        <v>687</v>
      </c>
      <c r="C322" s="113">
        <f t="shared" si="120"/>
        <v>0</v>
      </c>
      <c r="D322" s="113"/>
      <c r="E322" s="113"/>
      <c r="F322" s="113"/>
      <c r="G322" s="113"/>
      <c r="H322" s="113"/>
      <c r="I322" s="113"/>
      <c r="J322" s="113"/>
      <c r="K322" s="113"/>
      <c r="L322" s="113">
        <f t="shared" si="127"/>
        <v>0</v>
      </c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>
        <f t="shared" si="128"/>
        <v>0</v>
      </c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  <c r="BH322" s="113"/>
      <c r="BI322" s="113"/>
      <c r="BJ322" s="113"/>
      <c r="BK322" s="113"/>
      <c r="BL322" s="113"/>
      <c r="BM322" s="113"/>
      <c r="BN322" s="113"/>
    </row>
    <row r="323" hidden="1" spans="1:66">
      <c r="A323" s="102" t="s">
        <v>688</v>
      </c>
      <c r="B323" s="101" t="s">
        <v>689</v>
      </c>
      <c r="C323" s="113">
        <f t="shared" si="120"/>
        <v>0</v>
      </c>
      <c r="D323" s="113">
        <f t="shared" si="115"/>
        <v>0</v>
      </c>
      <c r="E323" s="113"/>
      <c r="F323" s="113"/>
      <c r="G323" s="113"/>
      <c r="H323" s="113"/>
      <c r="I323" s="113"/>
      <c r="J323" s="113"/>
      <c r="K323" s="113"/>
      <c r="L323" s="113">
        <f t="shared" si="127"/>
        <v>0</v>
      </c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>
        <f t="shared" si="128"/>
        <v>0</v>
      </c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  <c r="BH323" s="113"/>
      <c r="BI323" s="113"/>
      <c r="BJ323" s="113"/>
      <c r="BK323" s="113"/>
      <c r="BL323" s="113"/>
      <c r="BM323" s="113"/>
      <c r="BN323" s="113"/>
    </row>
    <row r="324" spans="1:66">
      <c r="A324" s="102" t="s">
        <v>690</v>
      </c>
      <c r="B324" s="101" t="s">
        <v>691</v>
      </c>
      <c r="C324" s="113">
        <f t="shared" si="120"/>
        <v>27.28</v>
      </c>
      <c r="D324" s="113"/>
      <c r="E324" s="113"/>
      <c r="F324" s="113"/>
      <c r="G324" s="113"/>
      <c r="H324" s="113"/>
      <c r="I324" s="113"/>
      <c r="J324" s="113"/>
      <c r="K324" s="113"/>
      <c r="L324" s="113">
        <f t="shared" si="127"/>
        <v>0</v>
      </c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>
        <f t="shared" si="128"/>
        <v>27.28</v>
      </c>
      <c r="AK324" s="113"/>
      <c r="AL324" s="113"/>
      <c r="AM324" s="113">
        <v>27.28</v>
      </c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</row>
    <row r="325" hidden="1" spans="1:66">
      <c r="A325" s="102" t="s">
        <v>692</v>
      </c>
      <c r="B325" s="101" t="s">
        <v>693</v>
      </c>
      <c r="C325" s="113">
        <f t="shared" si="120"/>
        <v>0</v>
      </c>
      <c r="D325" s="113">
        <f t="shared" si="115"/>
        <v>0</v>
      </c>
      <c r="E325" s="113"/>
      <c r="F325" s="113"/>
      <c r="G325" s="113"/>
      <c r="H325" s="113"/>
      <c r="I325" s="113"/>
      <c r="J325" s="113"/>
      <c r="K325" s="113"/>
      <c r="L325" s="113">
        <f t="shared" si="127"/>
        <v>0</v>
      </c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>
        <f t="shared" si="128"/>
        <v>0</v>
      </c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  <c r="BJ325" s="113"/>
      <c r="BK325" s="113"/>
      <c r="BL325" s="113"/>
      <c r="BM325" s="113"/>
      <c r="BN325" s="113"/>
    </row>
    <row r="326" spans="1:66">
      <c r="A326" s="102" t="s">
        <v>694</v>
      </c>
      <c r="B326" s="101" t="s">
        <v>695</v>
      </c>
      <c r="C326" s="113">
        <f t="shared" si="120"/>
        <v>156.68</v>
      </c>
      <c r="D326" s="113">
        <f t="shared" ref="D326:AY326" si="129">SUM(D327:D330)</f>
        <v>0</v>
      </c>
      <c r="E326" s="113">
        <f t="shared" si="129"/>
        <v>0</v>
      </c>
      <c r="F326" s="113">
        <f t="shared" si="129"/>
        <v>0</v>
      </c>
      <c r="G326" s="113">
        <f t="shared" si="129"/>
        <v>0</v>
      </c>
      <c r="H326" s="113">
        <f t="shared" si="129"/>
        <v>0</v>
      </c>
      <c r="I326" s="113">
        <f t="shared" si="129"/>
        <v>0</v>
      </c>
      <c r="J326" s="113">
        <f t="shared" si="129"/>
        <v>0</v>
      </c>
      <c r="K326" s="113">
        <f t="shared" si="129"/>
        <v>0</v>
      </c>
      <c r="L326" s="113">
        <f t="shared" si="129"/>
        <v>0</v>
      </c>
      <c r="M326" s="113">
        <f t="shared" si="129"/>
        <v>0</v>
      </c>
      <c r="N326" s="113">
        <f t="shared" si="129"/>
        <v>0</v>
      </c>
      <c r="O326" s="113">
        <f t="shared" si="129"/>
        <v>0</v>
      </c>
      <c r="P326" s="113">
        <f t="shared" si="129"/>
        <v>0</v>
      </c>
      <c r="Q326" s="113">
        <f t="shared" si="129"/>
        <v>0</v>
      </c>
      <c r="R326" s="113">
        <f t="shared" si="129"/>
        <v>0</v>
      </c>
      <c r="S326" s="113">
        <f t="shared" si="129"/>
        <v>0</v>
      </c>
      <c r="T326" s="113">
        <f t="shared" si="129"/>
        <v>0</v>
      </c>
      <c r="U326" s="113">
        <f t="shared" si="129"/>
        <v>0</v>
      </c>
      <c r="V326" s="113">
        <f t="shared" si="129"/>
        <v>0</v>
      </c>
      <c r="W326" s="113">
        <f t="shared" si="129"/>
        <v>0</v>
      </c>
      <c r="X326" s="113">
        <f t="shared" si="129"/>
        <v>0</v>
      </c>
      <c r="Y326" s="113">
        <f t="shared" si="129"/>
        <v>0</v>
      </c>
      <c r="Z326" s="113">
        <f t="shared" si="129"/>
        <v>0</v>
      </c>
      <c r="AA326" s="113"/>
      <c r="AB326" s="113"/>
      <c r="AC326" s="113">
        <f t="shared" si="129"/>
        <v>0</v>
      </c>
      <c r="AD326" s="113">
        <f t="shared" si="129"/>
        <v>0</v>
      </c>
      <c r="AE326" s="113">
        <f t="shared" si="129"/>
        <v>0</v>
      </c>
      <c r="AF326" s="113">
        <f t="shared" si="129"/>
        <v>0</v>
      </c>
      <c r="AG326" s="113">
        <f t="shared" si="129"/>
        <v>0</v>
      </c>
      <c r="AH326" s="113">
        <f t="shared" si="129"/>
        <v>0</v>
      </c>
      <c r="AI326" s="113">
        <f t="shared" si="129"/>
        <v>0</v>
      </c>
      <c r="AJ326" s="113">
        <f t="shared" si="129"/>
        <v>156.68</v>
      </c>
      <c r="AK326" s="113">
        <f t="shared" si="129"/>
        <v>0</v>
      </c>
      <c r="AL326" s="113">
        <f t="shared" si="129"/>
        <v>0</v>
      </c>
      <c r="AM326" s="113">
        <f t="shared" si="129"/>
        <v>156.68</v>
      </c>
      <c r="AN326" s="113">
        <f t="shared" si="129"/>
        <v>0</v>
      </c>
      <c r="AO326" s="113">
        <f t="shared" si="129"/>
        <v>0</v>
      </c>
      <c r="AP326" s="113">
        <f t="shared" si="129"/>
        <v>0</v>
      </c>
      <c r="AQ326" s="113">
        <f t="shared" si="129"/>
        <v>0</v>
      </c>
      <c r="AR326" s="113">
        <f t="shared" si="129"/>
        <v>0</v>
      </c>
      <c r="AS326" s="113">
        <f t="shared" si="129"/>
        <v>0</v>
      </c>
      <c r="AT326" s="113">
        <f t="shared" si="129"/>
        <v>0</v>
      </c>
      <c r="AU326" s="113">
        <f t="shared" si="129"/>
        <v>0</v>
      </c>
      <c r="AV326" s="113">
        <f t="shared" si="129"/>
        <v>0</v>
      </c>
      <c r="AW326" s="113">
        <f t="shared" si="129"/>
        <v>0</v>
      </c>
      <c r="AX326" s="113">
        <f t="shared" si="129"/>
        <v>0</v>
      </c>
      <c r="AY326" s="113">
        <f t="shared" si="129"/>
        <v>0</v>
      </c>
      <c r="AZ326" s="113"/>
      <c r="BA326" s="113"/>
      <c r="BB326" s="113">
        <f t="shared" ref="BB326:BN326" si="130">SUM(BB327:BB330)</f>
        <v>0</v>
      </c>
      <c r="BC326" s="113">
        <f t="shared" si="130"/>
        <v>0</v>
      </c>
      <c r="BD326" s="113">
        <f t="shared" si="130"/>
        <v>0</v>
      </c>
      <c r="BE326" s="113">
        <f t="shared" si="130"/>
        <v>0</v>
      </c>
      <c r="BF326" s="113">
        <f t="shared" si="130"/>
        <v>0</v>
      </c>
      <c r="BG326" s="113">
        <f t="shared" si="130"/>
        <v>0</v>
      </c>
      <c r="BH326" s="113">
        <f t="shared" si="130"/>
        <v>0</v>
      </c>
      <c r="BI326" s="113">
        <f t="shared" si="130"/>
        <v>0</v>
      </c>
      <c r="BJ326" s="113">
        <f t="shared" si="130"/>
        <v>0</v>
      </c>
      <c r="BK326" s="113">
        <f t="shared" si="130"/>
        <v>0</v>
      </c>
      <c r="BL326" s="113">
        <f t="shared" si="130"/>
        <v>0</v>
      </c>
      <c r="BM326" s="113">
        <f t="shared" si="130"/>
        <v>0</v>
      </c>
      <c r="BN326" s="113">
        <f t="shared" si="130"/>
        <v>0</v>
      </c>
    </row>
    <row r="327" spans="1:66">
      <c r="A327" s="102" t="s">
        <v>696</v>
      </c>
      <c r="B327" s="101" t="s">
        <v>697</v>
      </c>
      <c r="C327" s="113">
        <f t="shared" si="120"/>
        <v>156.68</v>
      </c>
      <c r="D327" s="113">
        <f t="shared" si="115"/>
        <v>0</v>
      </c>
      <c r="E327" s="113"/>
      <c r="F327" s="113"/>
      <c r="G327" s="113"/>
      <c r="H327" s="113"/>
      <c r="I327" s="113"/>
      <c r="J327" s="113"/>
      <c r="K327" s="113"/>
      <c r="L327" s="113">
        <f>SUM(M327:AI327)</f>
        <v>0</v>
      </c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>
        <f>SUM(AK327:AT327)</f>
        <v>156.68</v>
      </c>
      <c r="AK327" s="113"/>
      <c r="AL327" s="113"/>
      <c r="AM327" s="113">
        <v>156.68</v>
      </c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  <c r="BJ327" s="113"/>
      <c r="BK327" s="113"/>
      <c r="BL327" s="113"/>
      <c r="BM327" s="113"/>
      <c r="BN327" s="113"/>
    </row>
    <row r="328" hidden="1" spans="1:66">
      <c r="A328" s="102" t="s">
        <v>698</v>
      </c>
      <c r="B328" s="101" t="s">
        <v>699</v>
      </c>
      <c r="C328" s="113">
        <f t="shared" si="120"/>
        <v>0</v>
      </c>
      <c r="D328" s="113">
        <f t="shared" si="115"/>
        <v>0</v>
      </c>
      <c r="E328" s="113"/>
      <c r="F328" s="113"/>
      <c r="G328" s="113"/>
      <c r="H328" s="113"/>
      <c r="I328" s="113"/>
      <c r="J328" s="113"/>
      <c r="K328" s="113"/>
      <c r="L328" s="113">
        <f>SUM(M328:AI328)</f>
        <v>0</v>
      </c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>
        <f>SUM(AK328:AT328)</f>
        <v>0</v>
      </c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  <c r="BH328" s="113"/>
      <c r="BI328" s="113"/>
      <c r="BJ328" s="113"/>
      <c r="BK328" s="113"/>
      <c r="BL328" s="113"/>
      <c r="BM328" s="113"/>
      <c r="BN328" s="113"/>
    </row>
    <row r="329" hidden="1" spans="1:66">
      <c r="A329" s="102" t="s">
        <v>700</v>
      </c>
      <c r="B329" s="101" t="s">
        <v>701</v>
      </c>
      <c r="C329" s="113">
        <f t="shared" si="120"/>
        <v>0</v>
      </c>
      <c r="D329" s="113">
        <f t="shared" si="115"/>
        <v>0</v>
      </c>
      <c r="E329" s="113"/>
      <c r="F329" s="113"/>
      <c r="G329" s="113"/>
      <c r="H329" s="113"/>
      <c r="I329" s="113"/>
      <c r="J329" s="113"/>
      <c r="K329" s="113"/>
      <c r="L329" s="113">
        <f>SUM(M329:AI329)</f>
        <v>0</v>
      </c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>
        <f>SUM(AK329:AT329)</f>
        <v>0</v>
      </c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  <c r="BH329" s="113"/>
      <c r="BI329" s="113"/>
      <c r="BJ329" s="113"/>
      <c r="BK329" s="113"/>
      <c r="BL329" s="113"/>
      <c r="BM329" s="113"/>
      <c r="BN329" s="113"/>
    </row>
    <row r="330" hidden="1" spans="1:66">
      <c r="A330" s="102" t="s">
        <v>702</v>
      </c>
      <c r="B330" s="101" t="s">
        <v>703</v>
      </c>
      <c r="C330" s="113">
        <f t="shared" si="120"/>
        <v>0</v>
      </c>
      <c r="D330" s="113">
        <f t="shared" si="115"/>
        <v>0</v>
      </c>
      <c r="E330" s="113"/>
      <c r="F330" s="113"/>
      <c r="G330" s="113"/>
      <c r="H330" s="113"/>
      <c r="I330" s="113"/>
      <c r="J330" s="113"/>
      <c r="K330" s="113"/>
      <c r="L330" s="113">
        <f>SUM(M330:AI330)</f>
        <v>0</v>
      </c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>
        <f>SUM(AK330:AT330)</f>
        <v>0</v>
      </c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  <c r="BH330" s="113"/>
      <c r="BI330" s="113"/>
      <c r="BJ330" s="113"/>
      <c r="BK330" s="113"/>
      <c r="BL330" s="113"/>
      <c r="BM330" s="113"/>
      <c r="BN330" s="113"/>
    </row>
    <row r="331" hidden="1" spans="1:66">
      <c r="A331" s="102">
        <v>2080999</v>
      </c>
      <c r="B331" s="101" t="s">
        <v>704</v>
      </c>
      <c r="C331" s="113">
        <f t="shared" si="120"/>
        <v>0</v>
      </c>
      <c r="D331" s="113"/>
      <c r="E331" s="113"/>
      <c r="F331" s="113"/>
      <c r="G331" s="113"/>
      <c r="H331" s="113"/>
      <c r="I331" s="113"/>
      <c r="J331" s="113"/>
      <c r="K331" s="113"/>
      <c r="L331" s="113">
        <f>SUM(M331:AI331)</f>
        <v>0</v>
      </c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>
        <f>SUM(AK331:AT331)</f>
        <v>0</v>
      </c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  <c r="BH331" s="113"/>
      <c r="BI331" s="113"/>
      <c r="BJ331" s="113"/>
      <c r="BK331" s="113"/>
      <c r="BL331" s="113"/>
      <c r="BM331" s="113"/>
      <c r="BN331" s="113"/>
    </row>
    <row r="332" spans="1:66">
      <c r="A332" s="102" t="s">
        <v>705</v>
      </c>
      <c r="B332" s="101" t="s">
        <v>706</v>
      </c>
      <c r="C332" s="113">
        <f t="shared" si="120"/>
        <v>71.6813</v>
      </c>
      <c r="D332" s="113">
        <f>SUM(D333:D337)</f>
        <v>0</v>
      </c>
      <c r="E332" s="113">
        <f t="shared" ref="E332:BN332" si="131">SUM(E333:E337)</f>
        <v>0</v>
      </c>
      <c r="F332" s="113">
        <f t="shared" si="131"/>
        <v>0</v>
      </c>
      <c r="G332" s="113">
        <f t="shared" si="131"/>
        <v>0</v>
      </c>
      <c r="H332" s="113">
        <f t="shared" si="131"/>
        <v>0</v>
      </c>
      <c r="I332" s="113">
        <f t="shared" si="131"/>
        <v>0</v>
      </c>
      <c r="J332" s="113">
        <f t="shared" si="131"/>
        <v>0</v>
      </c>
      <c r="K332" s="113">
        <f t="shared" si="131"/>
        <v>0</v>
      </c>
      <c r="L332" s="113">
        <f t="shared" si="131"/>
        <v>1.4213</v>
      </c>
      <c r="M332" s="113">
        <f t="shared" si="131"/>
        <v>0</v>
      </c>
      <c r="N332" s="113">
        <f t="shared" si="131"/>
        <v>0</v>
      </c>
      <c r="O332" s="113">
        <f t="shared" si="131"/>
        <v>0</v>
      </c>
      <c r="P332" s="113">
        <f t="shared" si="131"/>
        <v>0.09</v>
      </c>
      <c r="Q332" s="113">
        <f t="shared" si="131"/>
        <v>0.225</v>
      </c>
      <c r="R332" s="113">
        <f t="shared" si="131"/>
        <v>0</v>
      </c>
      <c r="S332" s="113">
        <f t="shared" si="131"/>
        <v>1.1</v>
      </c>
      <c r="T332" s="113">
        <f t="shared" si="131"/>
        <v>0</v>
      </c>
      <c r="U332" s="113">
        <f t="shared" si="131"/>
        <v>0</v>
      </c>
      <c r="V332" s="113">
        <f t="shared" si="131"/>
        <v>0</v>
      </c>
      <c r="W332" s="113">
        <f t="shared" si="131"/>
        <v>0</v>
      </c>
      <c r="X332" s="113">
        <f t="shared" si="131"/>
        <v>0</v>
      </c>
      <c r="Y332" s="113">
        <f t="shared" si="131"/>
        <v>0</v>
      </c>
      <c r="Z332" s="113">
        <f t="shared" si="131"/>
        <v>0</v>
      </c>
      <c r="AA332" s="113"/>
      <c r="AB332" s="113"/>
      <c r="AC332" s="113">
        <f t="shared" si="131"/>
        <v>0</v>
      </c>
      <c r="AD332" s="113">
        <f t="shared" si="131"/>
        <v>0</v>
      </c>
      <c r="AE332" s="113">
        <f t="shared" si="131"/>
        <v>0</v>
      </c>
      <c r="AF332" s="113">
        <f t="shared" si="131"/>
        <v>0</v>
      </c>
      <c r="AG332" s="113">
        <f t="shared" si="131"/>
        <v>0</v>
      </c>
      <c r="AH332" s="113">
        <f t="shared" si="131"/>
        <v>0</v>
      </c>
      <c r="AI332" s="113">
        <f t="shared" si="131"/>
        <v>0</v>
      </c>
      <c r="AJ332" s="113">
        <f t="shared" si="131"/>
        <v>70.26</v>
      </c>
      <c r="AK332" s="113">
        <f t="shared" si="131"/>
        <v>0</v>
      </c>
      <c r="AL332" s="113">
        <f t="shared" si="131"/>
        <v>0</v>
      </c>
      <c r="AM332" s="113">
        <f t="shared" si="131"/>
        <v>70.26</v>
      </c>
      <c r="AN332" s="113">
        <f t="shared" si="131"/>
        <v>0</v>
      </c>
      <c r="AO332" s="113">
        <f t="shared" si="131"/>
        <v>0</v>
      </c>
      <c r="AP332" s="113">
        <f t="shared" si="131"/>
        <v>0</v>
      </c>
      <c r="AQ332" s="113">
        <f t="shared" si="131"/>
        <v>0</v>
      </c>
      <c r="AR332" s="113">
        <f t="shared" si="131"/>
        <v>0</v>
      </c>
      <c r="AS332" s="113">
        <f t="shared" si="131"/>
        <v>0</v>
      </c>
      <c r="AT332" s="113">
        <f t="shared" si="131"/>
        <v>0</v>
      </c>
      <c r="AU332" s="113">
        <f t="shared" si="131"/>
        <v>0</v>
      </c>
      <c r="AV332" s="113">
        <f t="shared" si="131"/>
        <v>0</v>
      </c>
      <c r="AW332" s="113">
        <f t="shared" si="131"/>
        <v>0</v>
      </c>
      <c r="AX332" s="113">
        <f t="shared" si="131"/>
        <v>0</v>
      </c>
      <c r="AY332" s="113">
        <f t="shared" si="131"/>
        <v>0</v>
      </c>
      <c r="AZ332" s="113"/>
      <c r="BA332" s="113"/>
      <c r="BB332" s="113">
        <f t="shared" si="131"/>
        <v>0</v>
      </c>
      <c r="BC332" s="113">
        <f t="shared" si="131"/>
        <v>0</v>
      </c>
      <c r="BD332" s="113">
        <f t="shared" si="131"/>
        <v>0</v>
      </c>
      <c r="BE332" s="113">
        <f t="shared" si="131"/>
        <v>0</v>
      </c>
      <c r="BF332" s="113">
        <f t="shared" si="131"/>
        <v>0</v>
      </c>
      <c r="BG332" s="113">
        <f t="shared" si="131"/>
        <v>0</v>
      </c>
      <c r="BH332" s="113">
        <f t="shared" si="131"/>
        <v>0</v>
      </c>
      <c r="BI332" s="113">
        <f t="shared" si="131"/>
        <v>0</v>
      </c>
      <c r="BJ332" s="113">
        <f t="shared" si="131"/>
        <v>0</v>
      </c>
      <c r="BK332" s="113">
        <f t="shared" si="131"/>
        <v>0</v>
      </c>
      <c r="BL332" s="113">
        <f t="shared" si="131"/>
        <v>0</v>
      </c>
      <c r="BM332" s="113">
        <f t="shared" si="131"/>
        <v>0</v>
      </c>
      <c r="BN332" s="113">
        <f t="shared" si="131"/>
        <v>0</v>
      </c>
    </row>
    <row r="333" hidden="1" spans="1:66">
      <c r="A333" s="102" t="s">
        <v>707</v>
      </c>
      <c r="B333" s="101" t="s">
        <v>708</v>
      </c>
      <c r="C333" s="113">
        <f t="shared" si="120"/>
        <v>0</v>
      </c>
      <c r="D333" s="113">
        <f t="shared" si="115"/>
        <v>0</v>
      </c>
      <c r="E333" s="113"/>
      <c r="F333" s="113"/>
      <c r="G333" s="113"/>
      <c r="H333" s="113"/>
      <c r="I333" s="113"/>
      <c r="J333" s="113"/>
      <c r="K333" s="113"/>
      <c r="L333" s="113">
        <f>SUM(M333:AI333)</f>
        <v>0</v>
      </c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>
        <f>SUM(AK333:AT333)</f>
        <v>0</v>
      </c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  <c r="BH333" s="113"/>
      <c r="BI333" s="113"/>
      <c r="BJ333" s="113"/>
      <c r="BK333" s="113"/>
      <c r="BL333" s="113"/>
      <c r="BM333" s="113"/>
      <c r="BN333" s="113"/>
    </row>
    <row r="334" spans="1:66">
      <c r="A334" s="102" t="s">
        <v>709</v>
      </c>
      <c r="B334" s="101" t="s">
        <v>710</v>
      </c>
      <c r="C334" s="113">
        <f t="shared" si="120"/>
        <v>71.6813</v>
      </c>
      <c r="D334" s="113"/>
      <c r="E334" s="113"/>
      <c r="F334" s="113"/>
      <c r="G334" s="113"/>
      <c r="H334" s="113"/>
      <c r="I334" s="113"/>
      <c r="J334" s="113"/>
      <c r="K334" s="113"/>
      <c r="L334" s="113">
        <f>SUM(M334:AI334)</f>
        <v>1.4213</v>
      </c>
      <c r="M334" s="113"/>
      <c r="N334" s="113"/>
      <c r="O334" s="113"/>
      <c r="P334" s="113">
        <v>0.09</v>
      </c>
      <c r="Q334" s="113">
        <v>0.225</v>
      </c>
      <c r="R334" s="113">
        <v>0</v>
      </c>
      <c r="S334" s="113">
        <v>1.1</v>
      </c>
      <c r="T334" s="113">
        <v>0</v>
      </c>
      <c r="U334" s="113">
        <v>0</v>
      </c>
      <c r="V334" s="113">
        <v>0</v>
      </c>
      <c r="W334" s="113">
        <v>0</v>
      </c>
      <c r="X334" s="113">
        <v>0</v>
      </c>
      <c r="Y334" s="113">
        <v>0</v>
      </c>
      <c r="Z334" s="113">
        <v>0</v>
      </c>
      <c r="AA334" s="113">
        <v>0.0063</v>
      </c>
      <c r="AB334" s="113">
        <v>0</v>
      </c>
      <c r="AC334" s="113">
        <v>0</v>
      </c>
      <c r="AD334" s="113">
        <v>0</v>
      </c>
      <c r="AE334" s="113">
        <v>0</v>
      </c>
      <c r="AF334" s="113">
        <v>0</v>
      </c>
      <c r="AG334" s="113">
        <v>0</v>
      </c>
      <c r="AH334" s="113">
        <v>0</v>
      </c>
      <c r="AI334" s="113">
        <v>0</v>
      </c>
      <c r="AJ334" s="113">
        <f>SUM(AK334:AT334)</f>
        <v>70.26</v>
      </c>
      <c r="AK334" s="113"/>
      <c r="AL334" s="113"/>
      <c r="AM334" s="113">
        <v>70.26</v>
      </c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  <c r="BH334" s="113"/>
      <c r="BI334" s="113"/>
      <c r="BJ334" s="113"/>
      <c r="BK334" s="113"/>
      <c r="BL334" s="113"/>
      <c r="BM334" s="113"/>
      <c r="BN334" s="113"/>
    </row>
    <row r="335" hidden="1" spans="1:66">
      <c r="A335" s="102" t="s">
        <v>711</v>
      </c>
      <c r="B335" s="101" t="s">
        <v>712</v>
      </c>
      <c r="C335" s="113">
        <f t="shared" si="120"/>
        <v>0</v>
      </c>
      <c r="D335" s="113">
        <f t="shared" si="115"/>
        <v>0</v>
      </c>
      <c r="E335" s="113"/>
      <c r="F335" s="113"/>
      <c r="G335" s="113"/>
      <c r="H335" s="113"/>
      <c r="I335" s="113"/>
      <c r="J335" s="113"/>
      <c r="K335" s="113"/>
      <c r="L335" s="113">
        <f>SUM(M335:AI335)</f>
        <v>0</v>
      </c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>
        <f>SUM(AK335:AT335)</f>
        <v>0</v>
      </c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  <c r="BH335" s="113"/>
      <c r="BI335" s="113"/>
      <c r="BJ335" s="113"/>
      <c r="BK335" s="113"/>
      <c r="BL335" s="113"/>
      <c r="BM335" s="113"/>
      <c r="BN335" s="113"/>
    </row>
    <row r="336" hidden="1" spans="1:66">
      <c r="A336" s="102" t="s">
        <v>713</v>
      </c>
      <c r="B336" s="101" t="s">
        <v>714</v>
      </c>
      <c r="C336" s="113">
        <f t="shared" si="120"/>
        <v>0</v>
      </c>
      <c r="D336" s="113">
        <f t="shared" si="115"/>
        <v>0</v>
      </c>
      <c r="E336" s="113"/>
      <c r="F336" s="113"/>
      <c r="G336" s="113"/>
      <c r="H336" s="113"/>
      <c r="I336" s="113"/>
      <c r="J336" s="113"/>
      <c r="K336" s="113"/>
      <c r="L336" s="113">
        <f>SUM(M336:AI336)</f>
        <v>0</v>
      </c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>
        <f>SUM(AK336:AT336)</f>
        <v>0</v>
      </c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  <c r="BH336" s="113"/>
      <c r="BI336" s="113"/>
      <c r="BJ336" s="113"/>
      <c r="BK336" s="113"/>
      <c r="BL336" s="113"/>
      <c r="BM336" s="113"/>
      <c r="BN336" s="113"/>
    </row>
    <row r="337" hidden="1" spans="1:66">
      <c r="A337" s="102" t="s">
        <v>715</v>
      </c>
      <c r="B337" s="101" t="s">
        <v>716</v>
      </c>
      <c r="C337" s="113">
        <f t="shared" si="120"/>
        <v>0</v>
      </c>
      <c r="D337" s="113">
        <f t="shared" si="115"/>
        <v>0</v>
      </c>
      <c r="E337" s="113"/>
      <c r="F337" s="113"/>
      <c r="G337" s="113"/>
      <c r="H337" s="113"/>
      <c r="I337" s="113"/>
      <c r="J337" s="113"/>
      <c r="K337" s="113"/>
      <c r="L337" s="113">
        <f>SUM(M337:AI337)</f>
        <v>0</v>
      </c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>
        <f>SUM(AK337:AT337)</f>
        <v>0</v>
      </c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  <c r="BF337" s="113"/>
      <c r="BG337" s="113"/>
      <c r="BH337" s="113"/>
      <c r="BI337" s="113"/>
      <c r="BJ337" s="113"/>
      <c r="BK337" s="113"/>
      <c r="BL337" s="113"/>
      <c r="BM337" s="113"/>
      <c r="BN337" s="113"/>
    </row>
    <row r="338" spans="1:66">
      <c r="A338" s="102" t="s">
        <v>717</v>
      </c>
      <c r="B338" s="101" t="s">
        <v>718</v>
      </c>
      <c r="C338" s="113">
        <f t="shared" si="120"/>
        <v>3.65</v>
      </c>
      <c r="D338" s="113">
        <f>SUM(D339:D345)</f>
        <v>0</v>
      </c>
      <c r="E338" s="113">
        <f t="shared" ref="E338:BN338" si="132">SUM(E339:E345)</f>
        <v>0</v>
      </c>
      <c r="F338" s="113">
        <f t="shared" si="132"/>
        <v>0</v>
      </c>
      <c r="G338" s="113">
        <f t="shared" si="132"/>
        <v>0</v>
      </c>
      <c r="H338" s="113">
        <f t="shared" si="132"/>
        <v>0</v>
      </c>
      <c r="I338" s="113">
        <f t="shared" si="132"/>
        <v>0</v>
      </c>
      <c r="J338" s="113">
        <f t="shared" si="132"/>
        <v>0</v>
      </c>
      <c r="K338" s="113">
        <f t="shared" si="132"/>
        <v>0</v>
      </c>
      <c r="L338" s="113">
        <f t="shared" si="132"/>
        <v>0</v>
      </c>
      <c r="M338" s="113">
        <f t="shared" si="132"/>
        <v>0</v>
      </c>
      <c r="N338" s="113">
        <f t="shared" si="132"/>
        <v>0</v>
      </c>
      <c r="O338" s="113">
        <f t="shared" si="132"/>
        <v>0</v>
      </c>
      <c r="P338" s="113">
        <f t="shared" si="132"/>
        <v>0</v>
      </c>
      <c r="Q338" s="113">
        <f t="shared" si="132"/>
        <v>0</v>
      </c>
      <c r="R338" s="113">
        <f t="shared" si="132"/>
        <v>0</v>
      </c>
      <c r="S338" s="113">
        <f t="shared" si="132"/>
        <v>0</v>
      </c>
      <c r="T338" s="113">
        <f t="shared" si="132"/>
        <v>0</v>
      </c>
      <c r="U338" s="113">
        <f t="shared" si="132"/>
        <v>0</v>
      </c>
      <c r="V338" s="113">
        <f t="shared" si="132"/>
        <v>0</v>
      </c>
      <c r="W338" s="113">
        <f t="shared" si="132"/>
        <v>0</v>
      </c>
      <c r="X338" s="113">
        <f t="shared" si="132"/>
        <v>0</v>
      </c>
      <c r="Y338" s="113">
        <f t="shared" si="132"/>
        <v>0</v>
      </c>
      <c r="Z338" s="113">
        <f t="shared" si="132"/>
        <v>0</v>
      </c>
      <c r="AA338" s="113"/>
      <c r="AB338" s="113"/>
      <c r="AC338" s="113">
        <f t="shared" si="132"/>
        <v>0</v>
      </c>
      <c r="AD338" s="113">
        <f t="shared" si="132"/>
        <v>0</v>
      </c>
      <c r="AE338" s="113">
        <f t="shared" si="132"/>
        <v>0</v>
      </c>
      <c r="AF338" s="113">
        <f t="shared" si="132"/>
        <v>0</v>
      </c>
      <c r="AG338" s="113">
        <f t="shared" si="132"/>
        <v>0</v>
      </c>
      <c r="AH338" s="113">
        <f t="shared" si="132"/>
        <v>0</v>
      </c>
      <c r="AI338" s="113">
        <f t="shared" si="132"/>
        <v>0</v>
      </c>
      <c r="AJ338" s="113">
        <f t="shared" si="132"/>
        <v>3.65</v>
      </c>
      <c r="AK338" s="113">
        <f t="shared" si="132"/>
        <v>0</v>
      </c>
      <c r="AL338" s="113">
        <f t="shared" si="132"/>
        <v>0</v>
      </c>
      <c r="AM338" s="113">
        <f t="shared" si="132"/>
        <v>3.65</v>
      </c>
      <c r="AN338" s="113">
        <f t="shared" si="132"/>
        <v>0</v>
      </c>
      <c r="AO338" s="113">
        <f t="shared" si="132"/>
        <v>0</v>
      </c>
      <c r="AP338" s="113">
        <f t="shared" si="132"/>
        <v>0</v>
      </c>
      <c r="AQ338" s="113">
        <f t="shared" si="132"/>
        <v>0</v>
      </c>
      <c r="AR338" s="113">
        <f t="shared" si="132"/>
        <v>0</v>
      </c>
      <c r="AS338" s="113">
        <f t="shared" si="132"/>
        <v>0</v>
      </c>
      <c r="AT338" s="113">
        <f t="shared" si="132"/>
        <v>0</v>
      </c>
      <c r="AU338" s="113">
        <f t="shared" si="132"/>
        <v>0</v>
      </c>
      <c r="AV338" s="113">
        <f t="shared" si="132"/>
        <v>0</v>
      </c>
      <c r="AW338" s="113">
        <f t="shared" si="132"/>
        <v>0</v>
      </c>
      <c r="AX338" s="113">
        <f t="shared" si="132"/>
        <v>0</v>
      </c>
      <c r="AY338" s="113">
        <f t="shared" si="132"/>
        <v>0</v>
      </c>
      <c r="AZ338" s="113"/>
      <c r="BA338" s="113"/>
      <c r="BB338" s="113">
        <f t="shared" si="132"/>
        <v>0</v>
      </c>
      <c r="BC338" s="113">
        <f t="shared" si="132"/>
        <v>0</v>
      </c>
      <c r="BD338" s="113">
        <f t="shared" si="132"/>
        <v>0</v>
      </c>
      <c r="BE338" s="113">
        <f t="shared" si="132"/>
        <v>0</v>
      </c>
      <c r="BF338" s="113">
        <f t="shared" si="132"/>
        <v>0</v>
      </c>
      <c r="BG338" s="113">
        <f t="shared" si="132"/>
        <v>0</v>
      </c>
      <c r="BH338" s="113">
        <f t="shared" si="132"/>
        <v>0</v>
      </c>
      <c r="BI338" s="113">
        <f t="shared" si="132"/>
        <v>0</v>
      </c>
      <c r="BJ338" s="113">
        <f t="shared" si="132"/>
        <v>0</v>
      </c>
      <c r="BK338" s="113">
        <f t="shared" si="132"/>
        <v>0</v>
      </c>
      <c r="BL338" s="113">
        <f t="shared" si="132"/>
        <v>0</v>
      </c>
      <c r="BM338" s="113">
        <f t="shared" si="132"/>
        <v>0</v>
      </c>
      <c r="BN338" s="113">
        <f t="shared" si="132"/>
        <v>0</v>
      </c>
    </row>
    <row r="339" hidden="1" spans="1:66">
      <c r="A339" s="102" t="s">
        <v>719</v>
      </c>
      <c r="B339" s="101" t="s">
        <v>167</v>
      </c>
      <c r="C339" s="113">
        <f t="shared" si="120"/>
        <v>0</v>
      </c>
      <c r="D339" s="113">
        <f t="shared" si="115"/>
        <v>0</v>
      </c>
      <c r="E339" s="113"/>
      <c r="F339" s="113"/>
      <c r="G339" s="113"/>
      <c r="H339" s="113"/>
      <c r="I339" s="113"/>
      <c r="J339" s="113"/>
      <c r="K339" s="113"/>
      <c r="L339" s="113">
        <f t="shared" ref="L339:L345" si="133">SUM(M339:AI339)</f>
        <v>0</v>
      </c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>
        <f t="shared" ref="AJ339:AJ345" si="134">SUM(AK339:AT339)</f>
        <v>0</v>
      </c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  <c r="BH339" s="113"/>
      <c r="BI339" s="113"/>
      <c r="BJ339" s="113"/>
      <c r="BK339" s="113"/>
      <c r="BL339" s="113"/>
      <c r="BM339" s="113"/>
      <c r="BN339" s="113"/>
    </row>
    <row r="340" hidden="1" spans="1:66">
      <c r="A340" s="102" t="s">
        <v>720</v>
      </c>
      <c r="B340" s="101" t="s">
        <v>169</v>
      </c>
      <c r="C340" s="113">
        <f t="shared" si="120"/>
        <v>0</v>
      </c>
      <c r="D340" s="113">
        <f t="shared" si="115"/>
        <v>0</v>
      </c>
      <c r="E340" s="113"/>
      <c r="F340" s="113"/>
      <c r="G340" s="113"/>
      <c r="H340" s="113"/>
      <c r="I340" s="113"/>
      <c r="J340" s="113"/>
      <c r="K340" s="113"/>
      <c r="L340" s="113">
        <f t="shared" si="133"/>
        <v>0</v>
      </c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>
        <f t="shared" si="134"/>
        <v>0</v>
      </c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113"/>
      <c r="BJ340" s="113"/>
      <c r="BK340" s="113"/>
      <c r="BL340" s="113"/>
      <c r="BM340" s="113"/>
      <c r="BN340" s="113"/>
    </row>
    <row r="341" hidden="1" spans="1:66">
      <c r="A341" s="102" t="s">
        <v>721</v>
      </c>
      <c r="B341" s="101" t="s">
        <v>171</v>
      </c>
      <c r="C341" s="113">
        <f t="shared" si="120"/>
        <v>0</v>
      </c>
      <c r="D341" s="113">
        <f t="shared" si="115"/>
        <v>0</v>
      </c>
      <c r="E341" s="113"/>
      <c r="F341" s="113"/>
      <c r="G341" s="113"/>
      <c r="H341" s="113"/>
      <c r="I341" s="113"/>
      <c r="J341" s="113"/>
      <c r="K341" s="113"/>
      <c r="L341" s="113">
        <f t="shared" si="133"/>
        <v>0</v>
      </c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>
        <f t="shared" si="134"/>
        <v>0</v>
      </c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  <c r="BF341" s="113"/>
      <c r="BG341" s="113"/>
      <c r="BH341" s="113"/>
      <c r="BI341" s="113"/>
      <c r="BJ341" s="113"/>
      <c r="BK341" s="113"/>
      <c r="BL341" s="113"/>
      <c r="BM341" s="113"/>
      <c r="BN341" s="113"/>
    </row>
    <row r="342" hidden="1" spans="1:66">
      <c r="A342" s="102" t="s">
        <v>722</v>
      </c>
      <c r="B342" s="101" t="s">
        <v>723</v>
      </c>
      <c r="C342" s="113">
        <f t="shared" si="120"/>
        <v>0</v>
      </c>
      <c r="D342" s="113">
        <f t="shared" si="115"/>
        <v>0</v>
      </c>
      <c r="E342" s="113"/>
      <c r="F342" s="113"/>
      <c r="G342" s="113"/>
      <c r="H342" s="113"/>
      <c r="I342" s="113"/>
      <c r="J342" s="113"/>
      <c r="K342" s="113"/>
      <c r="L342" s="113">
        <f t="shared" si="133"/>
        <v>0</v>
      </c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>
        <f t="shared" si="134"/>
        <v>0</v>
      </c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</row>
    <row r="343" spans="1:66">
      <c r="A343" s="102">
        <v>2081105</v>
      </c>
      <c r="B343" s="101" t="s">
        <v>724</v>
      </c>
      <c r="C343" s="113">
        <f t="shared" si="120"/>
        <v>3.65</v>
      </c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>
        <f t="shared" si="134"/>
        <v>3.65</v>
      </c>
      <c r="AK343" s="113"/>
      <c r="AL343" s="113"/>
      <c r="AM343" s="113">
        <v>3.65</v>
      </c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  <c r="BJ343" s="113"/>
      <c r="BK343" s="113"/>
      <c r="BL343" s="113"/>
      <c r="BM343" s="113"/>
      <c r="BN343" s="113"/>
    </row>
    <row r="344" hidden="1" spans="1:66">
      <c r="A344" s="102" t="s">
        <v>725</v>
      </c>
      <c r="B344" s="101" t="s">
        <v>726</v>
      </c>
      <c r="C344" s="113">
        <f t="shared" si="120"/>
        <v>0</v>
      </c>
      <c r="D344" s="113">
        <f t="shared" si="115"/>
        <v>0</v>
      </c>
      <c r="E344" s="113"/>
      <c r="F344" s="113"/>
      <c r="G344" s="113"/>
      <c r="H344" s="113"/>
      <c r="I344" s="113"/>
      <c r="J344" s="113"/>
      <c r="K344" s="113"/>
      <c r="L344" s="113">
        <f t="shared" si="133"/>
        <v>0</v>
      </c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>
        <f t="shared" si="134"/>
        <v>0</v>
      </c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  <c r="BJ344" s="113"/>
      <c r="BK344" s="113"/>
      <c r="BL344" s="113"/>
      <c r="BM344" s="113"/>
      <c r="BN344" s="113"/>
    </row>
    <row r="345" hidden="1" spans="1:66">
      <c r="A345" s="102" t="s">
        <v>727</v>
      </c>
      <c r="B345" s="101" t="s">
        <v>728</v>
      </c>
      <c r="C345" s="113">
        <f t="shared" si="120"/>
        <v>0</v>
      </c>
      <c r="D345" s="113">
        <f t="shared" si="115"/>
        <v>0</v>
      </c>
      <c r="E345" s="113"/>
      <c r="F345" s="113"/>
      <c r="G345" s="113"/>
      <c r="H345" s="113"/>
      <c r="I345" s="113"/>
      <c r="J345" s="113"/>
      <c r="K345" s="113"/>
      <c r="L345" s="113">
        <f t="shared" si="133"/>
        <v>0</v>
      </c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>
        <f t="shared" si="134"/>
        <v>0</v>
      </c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  <c r="BJ345" s="113"/>
      <c r="BK345" s="113"/>
      <c r="BL345" s="113"/>
      <c r="BM345" s="113"/>
      <c r="BN345" s="113"/>
    </row>
    <row r="346" spans="1:66">
      <c r="A346" s="102" t="s">
        <v>729</v>
      </c>
      <c r="B346" s="101" t="s">
        <v>730</v>
      </c>
      <c r="C346" s="113">
        <f t="shared" si="120"/>
        <v>10</v>
      </c>
      <c r="D346" s="113">
        <f>SUM(D347:D348)</f>
        <v>0</v>
      </c>
      <c r="E346" s="113">
        <f t="shared" ref="E346:BN346" si="135">SUM(E347:E348)</f>
        <v>0</v>
      </c>
      <c r="F346" s="113">
        <f t="shared" si="135"/>
        <v>0</v>
      </c>
      <c r="G346" s="113">
        <f t="shared" si="135"/>
        <v>0</v>
      </c>
      <c r="H346" s="113">
        <f t="shared" si="135"/>
        <v>0</v>
      </c>
      <c r="I346" s="113">
        <f t="shared" si="135"/>
        <v>0</v>
      </c>
      <c r="J346" s="113">
        <f t="shared" si="135"/>
        <v>0</v>
      </c>
      <c r="K346" s="113">
        <f t="shared" si="135"/>
        <v>0</v>
      </c>
      <c r="L346" s="113">
        <f t="shared" si="135"/>
        <v>0</v>
      </c>
      <c r="M346" s="113">
        <f t="shared" si="135"/>
        <v>0</v>
      </c>
      <c r="N346" s="113">
        <f t="shared" si="135"/>
        <v>0</v>
      </c>
      <c r="O346" s="113">
        <f t="shared" si="135"/>
        <v>0</v>
      </c>
      <c r="P346" s="113">
        <f t="shared" si="135"/>
        <v>0</v>
      </c>
      <c r="Q346" s="113">
        <f t="shared" si="135"/>
        <v>0</v>
      </c>
      <c r="R346" s="113">
        <f t="shared" si="135"/>
        <v>0</v>
      </c>
      <c r="S346" s="113">
        <f t="shared" si="135"/>
        <v>0</v>
      </c>
      <c r="T346" s="113">
        <f t="shared" si="135"/>
        <v>0</v>
      </c>
      <c r="U346" s="113">
        <f t="shared" si="135"/>
        <v>0</v>
      </c>
      <c r="V346" s="113">
        <f t="shared" si="135"/>
        <v>0</v>
      </c>
      <c r="W346" s="113">
        <f t="shared" si="135"/>
        <v>0</v>
      </c>
      <c r="X346" s="113">
        <f t="shared" si="135"/>
        <v>0</v>
      </c>
      <c r="Y346" s="113">
        <f t="shared" si="135"/>
        <v>0</v>
      </c>
      <c r="Z346" s="113">
        <f t="shared" si="135"/>
        <v>0</v>
      </c>
      <c r="AA346" s="113"/>
      <c r="AB346" s="113"/>
      <c r="AC346" s="113">
        <f t="shared" si="135"/>
        <v>0</v>
      </c>
      <c r="AD346" s="113">
        <f t="shared" si="135"/>
        <v>0</v>
      </c>
      <c r="AE346" s="113">
        <f t="shared" si="135"/>
        <v>0</v>
      </c>
      <c r="AF346" s="113">
        <f t="shared" si="135"/>
        <v>0</v>
      </c>
      <c r="AG346" s="113">
        <f t="shared" si="135"/>
        <v>0</v>
      </c>
      <c r="AH346" s="113">
        <f t="shared" si="135"/>
        <v>0</v>
      </c>
      <c r="AI346" s="113">
        <f t="shared" si="135"/>
        <v>0</v>
      </c>
      <c r="AJ346" s="113">
        <f t="shared" si="135"/>
        <v>10</v>
      </c>
      <c r="AK346" s="113">
        <f t="shared" si="135"/>
        <v>0</v>
      </c>
      <c r="AL346" s="113">
        <f t="shared" si="135"/>
        <v>0</v>
      </c>
      <c r="AM346" s="113">
        <f t="shared" si="135"/>
        <v>0</v>
      </c>
      <c r="AN346" s="113">
        <f t="shared" si="135"/>
        <v>0</v>
      </c>
      <c r="AO346" s="113">
        <f t="shared" si="135"/>
        <v>10</v>
      </c>
      <c r="AP346" s="113">
        <f t="shared" si="135"/>
        <v>0</v>
      </c>
      <c r="AQ346" s="113">
        <f t="shared" si="135"/>
        <v>0</v>
      </c>
      <c r="AR346" s="113">
        <f t="shared" si="135"/>
        <v>0</v>
      </c>
      <c r="AS346" s="113">
        <f t="shared" si="135"/>
        <v>0</v>
      </c>
      <c r="AT346" s="113">
        <f t="shared" si="135"/>
        <v>0</v>
      </c>
      <c r="AU346" s="113">
        <f t="shared" si="135"/>
        <v>0</v>
      </c>
      <c r="AV346" s="113">
        <f t="shared" si="135"/>
        <v>0</v>
      </c>
      <c r="AW346" s="113">
        <f t="shared" si="135"/>
        <v>0</v>
      </c>
      <c r="AX346" s="113">
        <f t="shared" si="135"/>
        <v>0</v>
      </c>
      <c r="AY346" s="113">
        <f t="shared" si="135"/>
        <v>0</v>
      </c>
      <c r="AZ346" s="113"/>
      <c r="BA346" s="113"/>
      <c r="BB346" s="113">
        <f t="shared" si="135"/>
        <v>0</v>
      </c>
      <c r="BC346" s="113">
        <f t="shared" si="135"/>
        <v>0</v>
      </c>
      <c r="BD346" s="113">
        <f t="shared" si="135"/>
        <v>0</v>
      </c>
      <c r="BE346" s="113">
        <f t="shared" si="135"/>
        <v>0</v>
      </c>
      <c r="BF346" s="113">
        <f t="shared" si="135"/>
        <v>0</v>
      </c>
      <c r="BG346" s="113">
        <f t="shared" si="135"/>
        <v>0</v>
      </c>
      <c r="BH346" s="113">
        <f t="shared" si="135"/>
        <v>0</v>
      </c>
      <c r="BI346" s="113">
        <f t="shared" si="135"/>
        <v>0</v>
      </c>
      <c r="BJ346" s="113">
        <f t="shared" si="135"/>
        <v>0</v>
      </c>
      <c r="BK346" s="113">
        <f t="shared" si="135"/>
        <v>0</v>
      </c>
      <c r="BL346" s="113">
        <f t="shared" si="135"/>
        <v>0</v>
      </c>
      <c r="BM346" s="113">
        <f t="shared" si="135"/>
        <v>0</v>
      </c>
      <c r="BN346" s="113">
        <f t="shared" si="135"/>
        <v>0</v>
      </c>
    </row>
    <row r="347" hidden="1" spans="1:66">
      <c r="A347" s="102">
        <v>2081502</v>
      </c>
      <c r="B347" s="101" t="s">
        <v>731</v>
      </c>
      <c r="C347" s="113">
        <f t="shared" si="120"/>
        <v>0</v>
      </c>
      <c r="D347" s="113">
        <f>SUM(E347:K347)</f>
        <v>0</v>
      </c>
      <c r="E347" s="113"/>
      <c r="F347" s="113"/>
      <c r="G347" s="113"/>
      <c r="H347" s="113"/>
      <c r="I347" s="113"/>
      <c r="J347" s="113"/>
      <c r="K347" s="113"/>
      <c r="L347" s="113">
        <f>SUM(M347:AI347)</f>
        <v>0</v>
      </c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>
        <f>SUM(AK347:AT347)</f>
        <v>0</v>
      </c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</row>
    <row r="348" spans="1:66">
      <c r="A348" s="102" t="s">
        <v>732</v>
      </c>
      <c r="B348" s="101" t="s">
        <v>733</v>
      </c>
      <c r="C348" s="113">
        <f t="shared" si="120"/>
        <v>10</v>
      </c>
      <c r="D348" s="113">
        <f t="shared" si="115"/>
        <v>0</v>
      </c>
      <c r="E348" s="113"/>
      <c r="F348" s="113"/>
      <c r="G348" s="113"/>
      <c r="H348" s="113"/>
      <c r="I348" s="113"/>
      <c r="J348" s="113"/>
      <c r="K348" s="113"/>
      <c r="L348" s="113">
        <f>SUM(M348:AI348)</f>
        <v>0</v>
      </c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>
        <f>SUM(AK348:AT348)</f>
        <v>10</v>
      </c>
      <c r="AK348" s="113"/>
      <c r="AL348" s="113"/>
      <c r="AM348" s="113"/>
      <c r="AN348" s="113"/>
      <c r="AO348" s="113">
        <v>10</v>
      </c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</row>
    <row r="349" hidden="1" spans="1:66">
      <c r="A349" s="102" t="s">
        <v>734</v>
      </c>
      <c r="B349" s="101" t="s">
        <v>735</v>
      </c>
      <c r="C349" s="113">
        <f t="shared" si="120"/>
        <v>0</v>
      </c>
      <c r="D349" s="113">
        <f t="shared" si="115"/>
        <v>0</v>
      </c>
      <c r="E349" s="113"/>
      <c r="F349" s="113"/>
      <c r="G349" s="113"/>
      <c r="H349" s="113"/>
      <c r="I349" s="113"/>
      <c r="J349" s="113"/>
      <c r="K349" s="113"/>
      <c r="L349" s="113">
        <f>SUM(M349:AI349)</f>
        <v>0</v>
      </c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>
        <f>SUM(AK349:AT349)</f>
        <v>0</v>
      </c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</row>
    <row r="350" hidden="1" spans="1:66">
      <c r="A350" s="102" t="s">
        <v>736</v>
      </c>
      <c r="B350" s="101" t="s">
        <v>167</v>
      </c>
      <c r="C350" s="113">
        <f t="shared" si="120"/>
        <v>0</v>
      </c>
      <c r="D350" s="113">
        <f t="shared" si="115"/>
        <v>0</v>
      </c>
      <c r="E350" s="113"/>
      <c r="F350" s="113"/>
      <c r="G350" s="113"/>
      <c r="H350" s="113"/>
      <c r="I350" s="113"/>
      <c r="J350" s="113"/>
      <c r="K350" s="113"/>
      <c r="L350" s="113">
        <f>SUM(M350:AI350)</f>
        <v>0</v>
      </c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>
        <f>SUM(AK350:AT350)</f>
        <v>0</v>
      </c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  <c r="BJ350" s="113"/>
      <c r="BK350" s="113"/>
      <c r="BL350" s="113"/>
      <c r="BM350" s="113"/>
      <c r="BN350" s="113"/>
    </row>
    <row r="351" hidden="1" spans="1:66">
      <c r="A351" s="102" t="s">
        <v>737</v>
      </c>
      <c r="B351" s="101" t="s">
        <v>738</v>
      </c>
      <c r="C351" s="113">
        <f t="shared" si="120"/>
        <v>0</v>
      </c>
      <c r="D351" s="113">
        <f t="shared" si="115"/>
        <v>0</v>
      </c>
      <c r="E351" s="113"/>
      <c r="F351" s="113"/>
      <c r="G351" s="113"/>
      <c r="H351" s="113"/>
      <c r="I351" s="113"/>
      <c r="J351" s="113"/>
      <c r="K351" s="113"/>
      <c r="L351" s="113">
        <f>SUM(M351:AI351)</f>
        <v>0</v>
      </c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>
        <f>SUM(AK351:AT351)</f>
        <v>0</v>
      </c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  <c r="BF351" s="113"/>
      <c r="BG351" s="113"/>
      <c r="BH351" s="113"/>
      <c r="BI351" s="113"/>
      <c r="BJ351" s="113"/>
      <c r="BK351" s="113"/>
      <c r="BL351" s="113"/>
      <c r="BM351" s="113"/>
      <c r="BN351" s="113"/>
    </row>
    <row r="352" spans="1:66">
      <c r="A352" s="102" t="s">
        <v>739</v>
      </c>
      <c r="B352" s="101" t="s">
        <v>740</v>
      </c>
      <c r="C352" s="113">
        <f t="shared" si="120"/>
        <v>30</v>
      </c>
      <c r="D352" s="113">
        <f>SUM(D353:D354)</f>
        <v>0</v>
      </c>
      <c r="E352" s="113">
        <f t="shared" ref="E352:BN352" si="136">SUM(E353:E354)</f>
        <v>0</v>
      </c>
      <c r="F352" s="113">
        <f t="shared" si="136"/>
        <v>0</v>
      </c>
      <c r="G352" s="113">
        <f t="shared" si="136"/>
        <v>0</v>
      </c>
      <c r="H352" s="113">
        <f t="shared" si="136"/>
        <v>0</v>
      </c>
      <c r="I352" s="113">
        <f t="shared" si="136"/>
        <v>0</v>
      </c>
      <c r="J352" s="113">
        <f t="shared" si="136"/>
        <v>0</v>
      </c>
      <c r="K352" s="113">
        <f t="shared" si="136"/>
        <v>0</v>
      </c>
      <c r="L352" s="113">
        <f t="shared" si="136"/>
        <v>0</v>
      </c>
      <c r="M352" s="113">
        <f t="shared" si="136"/>
        <v>0</v>
      </c>
      <c r="N352" s="113">
        <f t="shared" si="136"/>
        <v>0</v>
      </c>
      <c r="O352" s="113">
        <f t="shared" si="136"/>
        <v>0</v>
      </c>
      <c r="P352" s="113">
        <f t="shared" si="136"/>
        <v>0</v>
      </c>
      <c r="Q352" s="113">
        <f t="shared" si="136"/>
        <v>0</v>
      </c>
      <c r="R352" s="113">
        <f t="shared" si="136"/>
        <v>0</v>
      </c>
      <c r="S352" s="113">
        <f t="shared" si="136"/>
        <v>0</v>
      </c>
      <c r="T352" s="113">
        <f t="shared" si="136"/>
        <v>0</v>
      </c>
      <c r="U352" s="113">
        <f t="shared" si="136"/>
        <v>0</v>
      </c>
      <c r="V352" s="113">
        <f t="shared" si="136"/>
        <v>0</v>
      </c>
      <c r="W352" s="113">
        <f t="shared" si="136"/>
        <v>0</v>
      </c>
      <c r="X352" s="113">
        <f t="shared" si="136"/>
        <v>0</v>
      </c>
      <c r="Y352" s="113">
        <f t="shared" si="136"/>
        <v>0</v>
      </c>
      <c r="Z352" s="113">
        <f t="shared" si="136"/>
        <v>0</v>
      </c>
      <c r="AA352" s="113"/>
      <c r="AB352" s="113"/>
      <c r="AC352" s="113">
        <f t="shared" si="136"/>
        <v>0</v>
      </c>
      <c r="AD352" s="113">
        <f t="shared" si="136"/>
        <v>0</v>
      </c>
      <c r="AE352" s="113">
        <f t="shared" si="136"/>
        <v>0</v>
      </c>
      <c r="AF352" s="113">
        <f t="shared" si="136"/>
        <v>0</v>
      </c>
      <c r="AG352" s="113">
        <f t="shared" si="136"/>
        <v>0</v>
      </c>
      <c r="AH352" s="113">
        <f t="shared" si="136"/>
        <v>0</v>
      </c>
      <c r="AI352" s="113">
        <f t="shared" si="136"/>
        <v>0</v>
      </c>
      <c r="AJ352" s="113">
        <f t="shared" si="136"/>
        <v>30</v>
      </c>
      <c r="AK352" s="113">
        <f t="shared" si="136"/>
        <v>0</v>
      </c>
      <c r="AL352" s="113">
        <f t="shared" si="136"/>
        <v>0</v>
      </c>
      <c r="AM352" s="113">
        <f t="shared" si="136"/>
        <v>30</v>
      </c>
      <c r="AN352" s="113">
        <f t="shared" si="136"/>
        <v>0</v>
      </c>
      <c r="AO352" s="113">
        <f t="shared" si="136"/>
        <v>0</v>
      </c>
      <c r="AP352" s="113">
        <f t="shared" si="136"/>
        <v>0</v>
      </c>
      <c r="AQ352" s="113">
        <f t="shared" si="136"/>
        <v>0</v>
      </c>
      <c r="AR352" s="113">
        <f t="shared" si="136"/>
        <v>0</v>
      </c>
      <c r="AS352" s="113">
        <f t="shared" si="136"/>
        <v>0</v>
      </c>
      <c r="AT352" s="113">
        <f t="shared" si="136"/>
        <v>0</v>
      </c>
      <c r="AU352" s="113">
        <f t="shared" si="136"/>
        <v>0</v>
      </c>
      <c r="AV352" s="113">
        <f t="shared" si="136"/>
        <v>0</v>
      </c>
      <c r="AW352" s="113">
        <f t="shared" si="136"/>
        <v>0</v>
      </c>
      <c r="AX352" s="113">
        <f t="shared" si="136"/>
        <v>0</v>
      </c>
      <c r="AY352" s="113">
        <f t="shared" si="136"/>
        <v>0</v>
      </c>
      <c r="AZ352" s="113"/>
      <c r="BA352" s="113"/>
      <c r="BB352" s="113">
        <f t="shared" si="136"/>
        <v>0</v>
      </c>
      <c r="BC352" s="113">
        <f t="shared" si="136"/>
        <v>0</v>
      </c>
      <c r="BD352" s="113">
        <f t="shared" si="136"/>
        <v>0</v>
      </c>
      <c r="BE352" s="113">
        <f t="shared" si="136"/>
        <v>0</v>
      </c>
      <c r="BF352" s="113">
        <f t="shared" si="136"/>
        <v>0</v>
      </c>
      <c r="BG352" s="113">
        <f t="shared" si="136"/>
        <v>0</v>
      </c>
      <c r="BH352" s="113">
        <f t="shared" si="136"/>
        <v>0</v>
      </c>
      <c r="BI352" s="113">
        <f t="shared" si="136"/>
        <v>0</v>
      </c>
      <c r="BJ352" s="113">
        <f t="shared" si="136"/>
        <v>0</v>
      </c>
      <c r="BK352" s="113">
        <f t="shared" si="136"/>
        <v>0</v>
      </c>
      <c r="BL352" s="113">
        <f t="shared" si="136"/>
        <v>0</v>
      </c>
      <c r="BM352" s="113">
        <f t="shared" si="136"/>
        <v>0</v>
      </c>
      <c r="BN352" s="113">
        <f t="shared" si="136"/>
        <v>0</v>
      </c>
    </row>
    <row r="353" spans="1:66">
      <c r="A353" s="102" t="s">
        <v>741</v>
      </c>
      <c r="B353" s="101" t="s">
        <v>742</v>
      </c>
      <c r="C353" s="113">
        <f t="shared" si="120"/>
        <v>20</v>
      </c>
      <c r="D353" s="113">
        <f t="shared" si="115"/>
        <v>0</v>
      </c>
      <c r="E353" s="113"/>
      <c r="F353" s="113"/>
      <c r="G353" s="113"/>
      <c r="H353" s="113"/>
      <c r="I353" s="113"/>
      <c r="J353" s="113"/>
      <c r="K353" s="113"/>
      <c r="L353" s="113">
        <f>SUM(M353:AI353)</f>
        <v>0</v>
      </c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>
        <f>SUM(AK353:AT353)</f>
        <v>20</v>
      </c>
      <c r="AK353" s="113"/>
      <c r="AL353" s="113"/>
      <c r="AM353" s="113">
        <v>20</v>
      </c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  <c r="BH353" s="113"/>
      <c r="BI353" s="113"/>
      <c r="BJ353" s="113"/>
      <c r="BK353" s="113"/>
      <c r="BL353" s="113"/>
      <c r="BM353" s="113"/>
      <c r="BN353" s="113"/>
    </row>
    <row r="354" spans="1:66">
      <c r="A354" s="102" t="s">
        <v>743</v>
      </c>
      <c r="B354" s="101" t="s">
        <v>744</v>
      </c>
      <c r="C354" s="113">
        <f t="shared" si="120"/>
        <v>10</v>
      </c>
      <c r="D354" s="113">
        <f t="shared" si="115"/>
        <v>0</v>
      </c>
      <c r="E354" s="113"/>
      <c r="F354" s="113"/>
      <c r="G354" s="113"/>
      <c r="H354" s="113"/>
      <c r="I354" s="113"/>
      <c r="J354" s="113"/>
      <c r="K354" s="113"/>
      <c r="L354" s="113">
        <f>SUM(M354:AI354)</f>
        <v>0</v>
      </c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>
        <f>SUM(AK354:AT354)</f>
        <v>10</v>
      </c>
      <c r="AK354" s="113"/>
      <c r="AL354" s="113"/>
      <c r="AM354" s="113">
        <v>10</v>
      </c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</row>
    <row r="355" hidden="1" spans="1:66">
      <c r="A355" s="102" t="s">
        <v>745</v>
      </c>
      <c r="B355" s="101" t="s">
        <v>746</v>
      </c>
      <c r="C355" s="113">
        <f t="shared" si="120"/>
        <v>0</v>
      </c>
      <c r="D355" s="113">
        <f t="shared" si="115"/>
        <v>0</v>
      </c>
      <c r="E355" s="113"/>
      <c r="F355" s="113"/>
      <c r="G355" s="113"/>
      <c r="H355" s="113"/>
      <c r="I355" s="113"/>
      <c r="J355" s="113"/>
      <c r="K355" s="113"/>
      <c r="L355" s="113">
        <f>SUM(M355:AI355)</f>
        <v>0</v>
      </c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>
        <f>SUM(AK355:AT355)</f>
        <v>0</v>
      </c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  <c r="BJ355" s="113"/>
      <c r="BK355" s="113"/>
      <c r="BL355" s="113"/>
      <c r="BM355" s="113"/>
      <c r="BN355" s="113"/>
    </row>
    <row r="356" hidden="1" spans="1:66">
      <c r="A356" s="102" t="s">
        <v>747</v>
      </c>
      <c r="B356" s="101" t="s">
        <v>748</v>
      </c>
      <c r="C356" s="113">
        <f t="shared" si="120"/>
        <v>0</v>
      </c>
      <c r="D356" s="113">
        <f t="shared" si="115"/>
        <v>0</v>
      </c>
      <c r="E356" s="113"/>
      <c r="F356" s="113"/>
      <c r="G356" s="113"/>
      <c r="H356" s="113"/>
      <c r="I356" s="113"/>
      <c r="J356" s="113"/>
      <c r="K356" s="113"/>
      <c r="L356" s="113">
        <f>SUM(M356:AI356)</f>
        <v>0</v>
      </c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>
        <f>SUM(AK356:AT356)</f>
        <v>0</v>
      </c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</row>
    <row r="357" spans="1:66">
      <c r="A357" s="102" t="s">
        <v>749</v>
      </c>
      <c r="B357" s="101" t="s">
        <v>750</v>
      </c>
      <c r="C357" s="113">
        <f t="shared" si="120"/>
        <v>5.6</v>
      </c>
      <c r="D357" s="113">
        <f>SUM(D358:D359)</f>
        <v>0</v>
      </c>
      <c r="E357" s="113">
        <f t="shared" ref="E357:BN357" si="137">SUM(E358:E359)</f>
        <v>0</v>
      </c>
      <c r="F357" s="113">
        <f t="shared" si="137"/>
        <v>0</v>
      </c>
      <c r="G357" s="113">
        <f t="shared" si="137"/>
        <v>0</v>
      </c>
      <c r="H357" s="113">
        <f t="shared" si="137"/>
        <v>0</v>
      </c>
      <c r="I357" s="113">
        <f t="shared" si="137"/>
        <v>0</v>
      </c>
      <c r="J357" s="113">
        <f t="shared" si="137"/>
        <v>0</v>
      </c>
      <c r="K357" s="113">
        <f t="shared" si="137"/>
        <v>0</v>
      </c>
      <c r="L357" s="113">
        <f t="shared" si="137"/>
        <v>0</v>
      </c>
      <c r="M357" s="113">
        <f t="shared" si="137"/>
        <v>0</v>
      </c>
      <c r="N357" s="113">
        <f t="shared" si="137"/>
        <v>0</v>
      </c>
      <c r="O357" s="113">
        <f t="shared" si="137"/>
        <v>0</v>
      </c>
      <c r="P357" s="113">
        <f t="shared" si="137"/>
        <v>0</v>
      </c>
      <c r="Q357" s="113">
        <f t="shared" si="137"/>
        <v>0</v>
      </c>
      <c r="R357" s="113">
        <f t="shared" si="137"/>
        <v>0</v>
      </c>
      <c r="S357" s="113">
        <f t="shared" si="137"/>
        <v>0</v>
      </c>
      <c r="T357" s="113">
        <f t="shared" si="137"/>
        <v>0</v>
      </c>
      <c r="U357" s="113">
        <f t="shared" si="137"/>
        <v>0</v>
      </c>
      <c r="V357" s="113">
        <f t="shared" si="137"/>
        <v>0</v>
      </c>
      <c r="W357" s="113">
        <f t="shared" si="137"/>
        <v>0</v>
      </c>
      <c r="X357" s="113">
        <f t="shared" si="137"/>
        <v>0</v>
      </c>
      <c r="Y357" s="113">
        <f t="shared" si="137"/>
        <v>0</v>
      </c>
      <c r="Z357" s="113">
        <f t="shared" si="137"/>
        <v>0</v>
      </c>
      <c r="AA357" s="113"/>
      <c r="AB357" s="113"/>
      <c r="AC357" s="113">
        <f t="shared" si="137"/>
        <v>0</v>
      </c>
      <c r="AD357" s="113">
        <f t="shared" si="137"/>
        <v>0</v>
      </c>
      <c r="AE357" s="113">
        <f t="shared" si="137"/>
        <v>0</v>
      </c>
      <c r="AF357" s="113">
        <f t="shared" si="137"/>
        <v>0</v>
      </c>
      <c r="AG357" s="113">
        <f t="shared" si="137"/>
        <v>0</v>
      </c>
      <c r="AH357" s="113">
        <f t="shared" si="137"/>
        <v>0</v>
      </c>
      <c r="AI357" s="113">
        <f t="shared" si="137"/>
        <v>0</v>
      </c>
      <c r="AJ357" s="113">
        <f t="shared" si="137"/>
        <v>5.6</v>
      </c>
      <c r="AK357" s="113">
        <f t="shared" si="137"/>
        <v>0</v>
      </c>
      <c r="AL357" s="113">
        <f t="shared" si="137"/>
        <v>0</v>
      </c>
      <c r="AM357" s="113">
        <f t="shared" si="137"/>
        <v>4.74</v>
      </c>
      <c r="AN357" s="113">
        <f t="shared" si="137"/>
        <v>0.86</v>
      </c>
      <c r="AO357" s="113">
        <f t="shared" si="137"/>
        <v>0</v>
      </c>
      <c r="AP357" s="113">
        <f t="shared" si="137"/>
        <v>0</v>
      </c>
      <c r="AQ357" s="113">
        <f t="shared" si="137"/>
        <v>0</v>
      </c>
      <c r="AR357" s="113">
        <f t="shared" si="137"/>
        <v>0</v>
      </c>
      <c r="AS357" s="113">
        <f t="shared" si="137"/>
        <v>0</v>
      </c>
      <c r="AT357" s="113">
        <f t="shared" si="137"/>
        <v>0</v>
      </c>
      <c r="AU357" s="113">
        <f t="shared" si="137"/>
        <v>0</v>
      </c>
      <c r="AV357" s="113">
        <f t="shared" si="137"/>
        <v>0</v>
      </c>
      <c r="AW357" s="113">
        <f t="shared" si="137"/>
        <v>0</v>
      </c>
      <c r="AX357" s="113">
        <f t="shared" si="137"/>
        <v>0</v>
      </c>
      <c r="AY357" s="113">
        <f t="shared" si="137"/>
        <v>0</v>
      </c>
      <c r="AZ357" s="113"/>
      <c r="BA357" s="113"/>
      <c r="BB357" s="113">
        <f t="shared" si="137"/>
        <v>0</v>
      </c>
      <c r="BC357" s="113">
        <f t="shared" si="137"/>
        <v>0</v>
      </c>
      <c r="BD357" s="113">
        <f t="shared" si="137"/>
        <v>0</v>
      </c>
      <c r="BE357" s="113">
        <f t="shared" si="137"/>
        <v>0</v>
      </c>
      <c r="BF357" s="113">
        <f t="shared" si="137"/>
        <v>0</v>
      </c>
      <c r="BG357" s="113">
        <f t="shared" si="137"/>
        <v>0</v>
      </c>
      <c r="BH357" s="113">
        <f t="shared" si="137"/>
        <v>0</v>
      </c>
      <c r="BI357" s="113">
        <f t="shared" si="137"/>
        <v>0</v>
      </c>
      <c r="BJ357" s="113">
        <f t="shared" si="137"/>
        <v>0</v>
      </c>
      <c r="BK357" s="113">
        <f t="shared" si="137"/>
        <v>0</v>
      </c>
      <c r="BL357" s="113">
        <f t="shared" si="137"/>
        <v>0</v>
      </c>
      <c r="BM357" s="113">
        <f t="shared" si="137"/>
        <v>0</v>
      </c>
      <c r="BN357" s="113">
        <f t="shared" si="137"/>
        <v>0</v>
      </c>
    </row>
    <row r="358" hidden="1" spans="1:66">
      <c r="A358" s="102" t="s">
        <v>751</v>
      </c>
      <c r="B358" s="101" t="s">
        <v>752</v>
      </c>
      <c r="C358" s="113">
        <f t="shared" si="120"/>
        <v>0</v>
      </c>
      <c r="D358" s="113">
        <f t="shared" si="115"/>
        <v>0</v>
      </c>
      <c r="E358" s="113"/>
      <c r="F358" s="113"/>
      <c r="G358" s="113"/>
      <c r="H358" s="113"/>
      <c r="I358" s="113"/>
      <c r="J358" s="113"/>
      <c r="K358" s="113"/>
      <c r="L358" s="113">
        <f>SUM(M358:AI358)</f>
        <v>0</v>
      </c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>
        <f>SUM(AK358:AT358)</f>
        <v>0</v>
      </c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  <c r="BH358" s="113"/>
      <c r="BI358" s="113"/>
      <c r="BJ358" s="113"/>
      <c r="BK358" s="113"/>
      <c r="BL358" s="113"/>
      <c r="BM358" s="113"/>
      <c r="BN358" s="113"/>
    </row>
    <row r="359" spans="1:66">
      <c r="A359" s="102" t="s">
        <v>753</v>
      </c>
      <c r="B359" s="101" t="s">
        <v>754</v>
      </c>
      <c r="C359" s="113">
        <f t="shared" si="120"/>
        <v>5.6</v>
      </c>
      <c r="D359" s="113">
        <f t="shared" si="115"/>
        <v>0</v>
      </c>
      <c r="E359" s="113"/>
      <c r="F359" s="113"/>
      <c r="G359" s="113"/>
      <c r="H359" s="113"/>
      <c r="I359" s="113"/>
      <c r="J359" s="113"/>
      <c r="K359" s="113"/>
      <c r="L359" s="113">
        <f>SUM(M359:AI359)</f>
        <v>0</v>
      </c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>
        <f>SUM(AK359:AT359)</f>
        <v>5.6</v>
      </c>
      <c r="AK359" s="113"/>
      <c r="AL359" s="113"/>
      <c r="AM359" s="113">
        <v>4.74</v>
      </c>
      <c r="AN359" s="113">
        <v>0.86</v>
      </c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  <c r="BH359" s="113"/>
      <c r="BI359" s="113"/>
      <c r="BJ359" s="113"/>
      <c r="BK359" s="113"/>
      <c r="BL359" s="113"/>
      <c r="BM359" s="113"/>
      <c r="BN359" s="113"/>
    </row>
    <row r="360" hidden="1" spans="1:66">
      <c r="A360" s="102">
        <v>20825</v>
      </c>
      <c r="B360" s="101" t="s">
        <v>755</v>
      </c>
      <c r="C360" s="113">
        <f t="shared" si="120"/>
        <v>0</v>
      </c>
      <c r="D360" s="113">
        <f>SUM(D361)</f>
        <v>0</v>
      </c>
      <c r="E360" s="113">
        <f t="shared" ref="E360:BN360" si="138">SUM(E361)</f>
        <v>0</v>
      </c>
      <c r="F360" s="113">
        <f t="shared" si="138"/>
        <v>0</v>
      </c>
      <c r="G360" s="113">
        <f t="shared" si="138"/>
        <v>0</v>
      </c>
      <c r="H360" s="113">
        <f t="shared" si="138"/>
        <v>0</v>
      </c>
      <c r="I360" s="113">
        <f t="shared" si="138"/>
        <v>0</v>
      </c>
      <c r="J360" s="113">
        <f t="shared" si="138"/>
        <v>0</v>
      </c>
      <c r="K360" s="113">
        <f t="shared" si="138"/>
        <v>0</v>
      </c>
      <c r="L360" s="113">
        <f t="shared" si="138"/>
        <v>0</v>
      </c>
      <c r="M360" s="113">
        <f t="shared" si="138"/>
        <v>0</v>
      </c>
      <c r="N360" s="113">
        <f t="shared" si="138"/>
        <v>0</v>
      </c>
      <c r="O360" s="113">
        <f t="shared" si="138"/>
        <v>0</v>
      </c>
      <c r="P360" s="113">
        <f t="shared" si="138"/>
        <v>0</v>
      </c>
      <c r="Q360" s="113">
        <f t="shared" si="138"/>
        <v>0</v>
      </c>
      <c r="R360" s="113">
        <f t="shared" si="138"/>
        <v>0</v>
      </c>
      <c r="S360" s="113">
        <f t="shared" si="138"/>
        <v>0</v>
      </c>
      <c r="T360" s="113">
        <f t="shared" si="138"/>
        <v>0</v>
      </c>
      <c r="U360" s="113">
        <f t="shared" si="138"/>
        <v>0</v>
      </c>
      <c r="V360" s="113">
        <f t="shared" si="138"/>
        <v>0</v>
      </c>
      <c r="W360" s="113">
        <f t="shared" si="138"/>
        <v>0</v>
      </c>
      <c r="X360" s="113">
        <f t="shared" si="138"/>
        <v>0</v>
      </c>
      <c r="Y360" s="113">
        <f t="shared" si="138"/>
        <v>0</v>
      </c>
      <c r="Z360" s="113">
        <f t="shared" si="138"/>
        <v>0</v>
      </c>
      <c r="AA360" s="113"/>
      <c r="AB360" s="113"/>
      <c r="AC360" s="113">
        <f t="shared" si="138"/>
        <v>0</v>
      </c>
      <c r="AD360" s="113">
        <f t="shared" si="138"/>
        <v>0</v>
      </c>
      <c r="AE360" s="113">
        <f t="shared" si="138"/>
        <v>0</v>
      </c>
      <c r="AF360" s="113">
        <f t="shared" si="138"/>
        <v>0</v>
      </c>
      <c r="AG360" s="113">
        <f t="shared" si="138"/>
        <v>0</v>
      </c>
      <c r="AH360" s="113">
        <f t="shared" si="138"/>
        <v>0</v>
      </c>
      <c r="AI360" s="113">
        <f t="shared" si="138"/>
        <v>0</v>
      </c>
      <c r="AJ360" s="113">
        <f t="shared" si="138"/>
        <v>0</v>
      </c>
      <c r="AK360" s="113">
        <f t="shared" si="138"/>
        <v>0</v>
      </c>
      <c r="AL360" s="113">
        <f t="shared" si="138"/>
        <v>0</v>
      </c>
      <c r="AM360" s="113">
        <f t="shared" si="138"/>
        <v>0</v>
      </c>
      <c r="AN360" s="113">
        <f t="shared" si="138"/>
        <v>0</v>
      </c>
      <c r="AO360" s="113">
        <f t="shared" si="138"/>
        <v>0</v>
      </c>
      <c r="AP360" s="113">
        <f t="shared" si="138"/>
        <v>0</v>
      </c>
      <c r="AQ360" s="113">
        <f t="shared" si="138"/>
        <v>0</v>
      </c>
      <c r="AR360" s="113">
        <f t="shared" si="138"/>
        <v>0</v>
      </c>
      <c r="AS360" s="113">
        <f t="shared" si="138"/>
        <v>0</v>
      </c>
      <c r="AT360" s="113">
        <f t="shared" si="138"/>
        <v>0</v>
      </c>
      <c r="AU360" s="113">
        <f t="shared" si="138"/>
        <v>0</v>
      </c>
      <c r="AV360" s="113">
        <f t="shared" si="138"/>
        <v>0</v>
      </c>
      <c r="AW360" s="113">
        <f t="shared" si="138"/>
        <v>0</v>
      </c>
      <c r="AX360" s="113">
        <f t="shared" si="138"/>
        <v>0</v>
      </c>
      <c r="AY360" s="113">
        <f t="shared" si="138"/>
        <v>0</v>
      </c>
      <c r="AZ360" s="113"/>
      <c r="BA360" s="113"/>
      <c r="BB360" s="113">
        <f t="shared" si="138"/>
        <v>0</v>
      </c>
      <c r="BC360" s="113">
        <f t="shared" si="138"/>
        <v>0</v>
      </c>
      <c r="BD360" s="113">
        <f t="shared" si="138"/>
        <v>0</v>
      </c>
      <c r="BE360" s="113">
        <f t="shared" si="138"/>
        <v>0</v>
      </c>
      <c r="BF360" s="113">
        <f t="shared" si="138"/>
        <v>0</v>
      </c>
      <c r="BG360" s="113">
        <f t="shared" si="138"/>
        <v>0</v>
      </c>
      <c r="BH360" s="113">
        <f t="shared" si="138"/>
        <v>0</v>
      </c>
      <c r="BI360" s="113">
        <f t="shared" si="138"/>
        <v>0</v>
      </c>
      <c r="BJ360" s="113">
        <f t="shared" si="138"/>
        <v>0</v>
      </c>
      <c r="BK360" s="113">
        <f t="shared" si="138"/>
        <v>0</v>
      </c>
      <c r="BL360" s="113">
        <f t="shared" si="138"/>
        <v>0</v>
      </c>
      <c r="BM360" s="113">
        <f t="shared" si="138"/>
        <v>0</v>
      </c>
      <c r="BN360" s="113">
        <f t="shared" si="138"/>
        <v>0</v>
      </c>
    </row>
    <row r="361" hidden="1" spans="1:66">
      <c r="A361" s="102">
        <v>2082502</v>
      </c>
      <c r="B361" s="101" t="s">
        <v>756</v>
      </c>
      <c r="C361" s="113">
        <f t="shared" si="120"/>
        <v>0</v>
      </c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>
        <f>SUM(AK361:AT361)</f>
        <v>0</v>
      </c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  <c r="BH361" s="113"/>
      <c r="BI361" s="113"/>
      <c r="BJ361" s="113"/>
      <c r="BK361" s="113"/>
      <c r="BL361" s="113"/>
      <c r="BM361" s="113"/>
      <c r="BN361" s="113"/>
    </row>
    <row r="362" spans="1:66">
      <c r="A362" s="102" t="s">
        <v>757</v>
      </c>
      <c r="B362" s="101" t="s">
        <v>758</v>
      </c>
      <c r="C362" s="113">
        <f t="shared" si="120"/>
        <v>510</v>
      </c>
      <c r="D362" s="113">
        <f>SUM(D363)</f>
        <v>0</v>
      </c>
      <c r="E362" s="113">
        <f t="shared" ref="E362:BN362" si="139">SUM(E363)</f>
        <v>0</v>
      </c>
      <c r="F362" s="113">
        <f t="shared" si="139"/>
        <v>0</v>
      </c>
      <c r="G362" s="113">
        <f t="shared" si="139"/>
        <v>0</v>
      </c>
      <c r="H362" s="113">
        <f t="shared" si="139"/>
        <v>0</v>
      </c>
      <c r="I362" s="113">
        <f t="shared" si="139"/>
        <v>0</v>
      </c>
      <c r="J362" s="113">
        <f t="shared" si="139"/>
        <v>0</v>
      </c>
      <c r="K362" s="113">
        <f t="shared" si="139"/>
        <v>0</v>
      </c>
      <c r="L362" s="113">
        <f t="shared" si="139"/>
        <v>0</v>
      </c>
      <c r="M362" s="113">
        <f t="shared" si="139"/>
        <v>0</v>
      </c>
      <c r="N362" s="113">
        <f t="shared" si="139"/>
        <v>0</v>
      </c>
      <c r="O362" s="113">
        <f t="shared" si="139"/>
        <v>0</v>
      </c>
      <c r="P362" s="113">
        <f t="shared" si="139"/>
        <v>0</v>
      </c>
      <c r="Q362" s="113">
        <f t="shared" si="139"/>
        <v>0</v>
      </c>
      <c r="R362" s="113">
        <f t="shared" si="139"/>
        <v>0</v>
      </c>
      <c r="S362" s="113">
        <f t="shared" si="139"/>
        <v>0</v>
      </c>
      <c r="T362" s="113">
        <f t="shared" si="139"/>
        <v>0</v>
      </c>
      <c r="U362" s="113">
        <f t="shared" si="139"/>
        <v>0</v>
      </c>
      <c r="V362" s="113">
        <f t="shared" si="139"/>
        <v>0</v>
      </c>
      <c r="W362" s="113">
        <f t="shared" si="139"/>
        <v>0</v>
      </c>
      <c r="X362" s="113">
        <f t="shared" si="139"/>
        <v>0</v>
      </c>
      <c r="Y362" s="113">
        <f t="shared" si="139"/>
        <v>0</v>
      </c>
      <c r="Z362" s="113">
        <f t="shared" si="139"/>
        <v>0</v>
      </c>
      <c r="AA362" s="113"/>
      <c r="AB362" s="113"/>
      <c r="AC362" s="113">
        <f t="shared" si="139"/>
        <v>0</v>
      </c>
      <c r="AD362" s="113">
        <f t="shared" si="139"/>
        <v>0</v>
      </c>
      <c r="AE362" s="113">
        <f t="shared" si="139"/>
        <v>0</v>
      </c>
      <c r="AF362" s="113">
        <f t="shared" si="139"/>
        <v>0</v>
      </c>
      <c r="AG362" s="113">
        <f t="shared" si="139"/>
        <v>0</v>
      </c>
      <c r="AH362" s="113">
        <f t="shared" si="139"/>
        <v>0</v>
      </c>
      <c r="AI362" s="113">
        <f t="shared" si="139"/>
        <v>0</v>
      </c>
      <c r="AJ362" s="113">
        <f t="shared" si="139"/>
        <v>10</v>
      </c>
      <c r="AK362" s="113">
        <f t="shared" si="139"/>
        <v>0</v>
      </c>
      <c r="AL362" s="113">
        <f t="shared" si="139"/>
        <v>0</v>
      </c>
      <c r="AM362" s="113">
        <f t="shared" si="139"/>
        <v>0</v>
      </c>
      <c r="AN362" s="113">
        <f t="shared" si="139"/>
        <v>10</v>
      </c>
      <c r="AO362" s="113">
        <f t="shared" si="139"/>
        <v>0</v>
      </c>
      <c r="AP362" s="113">
        <f t="shared" si="139"/>
        <v>0</v>
      </c>
      <c r="AQ362" s="113">
        <f t="shared" si="139"/>
        <v>0</v>
      </c>
      <c r="AR362" s="113">
        <f t="shared" si="139"/>
        <v>0</v>
      </c>
      <c r="AS362" s="113">
        <f t="shared" si="139"/>
        <v>0</v>
      </c>
      <c r="AT362" s="113">
        <f t="shared" si="139"/>
        <v>0</v>
      </c>
      <c r="AU362" s="113">
        <f t="shared" si="139"/>
        <v>500</v>
      </c>
      <c r="AV362" s="113">
        <f t="shared" si="139"/>
        <v>500</v>
      </c>
      <c r="AW362" s="113">
        <f t="shared" si="139"/>
        <v>0</v>
      </c>
      <c r="AX362" s="113">
        <f t="shared" si="139"/>
        <v>0</v>
      </c>
      <c r="AY362" s="113">
        <f t="shared" si="139"/>
        <v>0</v>
      </c>
      <c r="AZ362" s="113"/>
      <c r="BA362" s="113"/>
      <c r="BB362" s="113">
        <f t="shared" si="139"/>
        <v>0</v>
      </c>
      <c r="BC362" s="113">
        <f t="shared" si="139"/>
        <v>0</v>
      </c>
      <c r="BD362" s="113">
        <f t="shared" si="139"/>
        <v>0</v>
      </c>
      <c r="BE362" s="113">
        <f t="shared" si="139"/>
        <v>0</v>
      </c>
      <c r="BF362" s="113">
        <f t="shared" si="139"/>
        <v>0</v>
      </c>
      <c r="BG362" s="113">
        <f t="shared" si="139"/>
        <v>0</v>
      </c>
      <c r="BH362" s="113">
        <f t="shared" si="139"/>
        <v>0</v>
      </c>
      <c r="BI362" s="113">
        <f t="shared" si="139"/>
        <v>0</v>
      </c>
      <c r="BJ362" s="113">
        <f t="shared" si="139"/>
        <v>0</v>
      </c>
      <c r="BK362" s="113">
        <f t="shared" si="139"/>
        <v>0</v>
      </c>
      <c r="BL362" s="113">
        <f t="shared" si="139"/>
        <v>0</v>
      </c>
      <c r="BM362" s="113">
        <f t="shared" si="139"/>
        <v>0</v>
      </c>
      <c r="BN362" s="113">
        <f t="shared" si="139"/>
        <v>0</v>
      </c>
    </row>
    <row r="363" spans="1:66">
      <c r="A363" s="102" t="s">
        <v>759</v>
      </c>
      <c r="B363" s="101" t="s">
        <v>758</v>
      </c>
      <c r="C363" s="113">
        <f t="shared" si="120"/>
        <v>510</v>
      </c>
      <c r="D363" s="113">
        <f t="shared" si="115"/>
        <v>0</v>
      </c>
      <c r="E363" s="113"/>
      <c r="F363" s="113"/>
      <c r="G363" s="113"/>
      <c r="H363" s="113"/>
      <c r="I363" s="113"/>
      <c r="J363" s="113"/>
      <c r="K363" s="113"/>
      <c r="L363" s="113">
        <f t="shared" ref="L363:L378" si="140">SUM(M363:AI363)</f>
        <v>0</v>
      </c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>
        <f>SUM(AK363:AT363)</f>
        <v>10</v>
      </c>
      <c r="AK363" s="113"/>
      <c r="AL363" s="113"/>
      <c r="AM363" s="113"/>
      <c r="AN363" s="113">
        <v>10</v>
      </c>
      <c r="AO363" s="113"/>
      <c r="AP363" s="113"/>
      <c r="AQ363" s="113"/>
      <c r="AR363" s="113"/>
      <c r="AS363" s="113"/>
      <c r="AT363" s="113"/>
      <c r="AU363" s="113">
        <f>SUM(AV363:AW363)</f>
        <v>500</v>
      </c>
      <c r="AV363" s="113">
        <v>500</v>
      </c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  <c r="BJ363" s="113"/>
      <c r="BK363" s="113"/>
      <c r="BL363" s="113"/>
      <c r="BM363" s="113"/>
      <c r="BN363" s="113"/>
    </row>
    <row r="364" spans="1:66">
      <c r="A364" s="102" t="s">
        <v>760</v>
      </c>
      <c r="B364" s="101" t="s">
        <v>131</v>
      </c>
      <c r="C364" s="113">
        <f t="shared" si="120"/>
        <v>2361.85191588</v>
      </c>
      <c r="D364" s="113">
        <f>D365+D370+D379+D382+D390+D398+D402+D409</f>
        <v>1517.200754</v>
      </c>
      <c r="E364" s="113">
        <f t="shared" ref="E364:BN364" si="141">E365+E370+E379+E382+E390+E398+E402+E409</f>
        <v>227.33848</v>
      </c>
      <c r="F364" s="113">
        <f t="shared" si="141"/>
        <v>31.614</v>
      </c>
      <c r="G364" s="113">
        <f t="shared" si="141"/>
        <v>5.164</v>
      </c>
      <c r="H364" s="113">
        <f t="shared" si="141"/>
        <v>1100.268454</v>
      </c>
      <c r="I364" s="113">
        <f t="shared" si="141"/>
        <v>0</v>
      </c>
      <c r="J364" s="113">
        <f t="shared" si="141"/>
        <v>119.08582</v>
      </c>
      <c r="K364" s="113">
        <f t="shared" si="141"/>
        <v>33.73</v>
      </c>
      <c r="L364" s="113">
        <f t="shared" si="140"/>
        <v>95.77236188</v>
      </c>
      <c r="M364" s="113">
        <f>M365+M370+M379+M382+M390+M398+M402+M409</f>
        <v>2.59</v>
      </c>
      <c r="N364" s="113">
        <f t="shared" si="141"/>
        <v>0.83</v>
      </c>
      <c r="O364" s="113">
        <f t="shared" si="141"/>
        <v>0</v>
      </c>
      <c r="P364" s="113">
        <f t="shared" si="141"/>
        <v>0.036</v>
      </c>
      <c r="Q364" s="113">
        <f t="shared" si="141"/>
        <v>1.794</v>
      </c>
      <c r="R364" s="113">
        <f t="shared" si="141"/>
        <v>2.12516</v>
      </c>
      <c r="S364" s="113">
        <f t="shared" si="141"/>
        <v>14.83968</v>
      </c>
      <c r="T364" s="113">
        <f t="shared" si="141"/>
        <v>0</v>
      </c>
      <c r="U364" s="113">
        <f t="shared" si="141"/>
        <v>3.71</v>
      </c>
      <c r="V364" s="113">
        <f t="shared" si="141"/>
        <v>0</v>
      </c>
      <c r="W364" s="113">
        <f t="shared" si="141"/>
        <v>6.49</v>
      </c>
      <c r="X364" s="113">
        <f t="shared" si="141"/>
        <v>0</v>
      </c>
      <c r="Y364" s="113">
        <f t="shared" si="141"/>
        <v>0.738</v>
      </c>
      <c r="Z364" s="113">
        <f t="shared" si="141"/>
        <v>3.988389</v>
      </c>
      <c r="AA364" s="113">
        <f t="shared" si="141"/>
        <v>0.45885888</v>
      </c>
      <c r="AB364" s="113">
        <f t="shared" si="141"/>
        <v>1.7</v>
      </c>
      <c r="AC364" s="113">
        <f t="shared" si="141"/>
        <v>3</v>
      </c>
      <c r="AD364" s="113">
        <f t="shared" si="141"/>
        <v>8.87</v>
      </c>
      <c r="AE364" s="113">
        <f t="shared" si="141"/>
        <v>0</v>
      </c>
      <c r="AF364" s="113">
        <f t="shared" si="141"/>
        <v>3.7194055</v>
      </c>
      <c r="AG364" s="113">
        <f t="shared" si="141"/>
        <v>4.9488685</v>
      </c>
      <c r="AH364" s="113">
        <f t="shared" si="141"/>
        <v>15.8</v>
      </c>
      <c r="AI364" s="113">
        <f t="shared" si="141"/>
        <v>20.134</v>
      </c>
      <c r="AJ364" s="113">
        <f t="shared" si="141"/>
        <v>746.0588</v>
      </c>
      <c r="AK364" s="113">
        <f t="shared" si="141"/>
        <v>1.85</v>
      </c>
      <c r="AL364" s="113">
        <f t="shared" si="141"/>
        <v>0</v>
      </c>
      <c r="AM364" s="113">
        <f t="shared" si="141"/>
        <v>0</v>
      </c>
      <c r="AN364" s="113">
        <f t="shared" si="141"/>
        <v>150.23</v>
      </c>
      <c r="AO364" s="113">
        <f t="shared" si="141"/>
        <v>26.5</v>
      </c>
      <c r="AP364" s="113">
        <f t="shared" si="141"/>
        <v>451.1</v>
      </c>
      <c r="AQ364" s="113">
        <f t="shared" si="141"/>
        <v>4.28</v>
      </c>
      <c r="AR364" s="113">
        <f t="shared" si="141"/>
        <v>0</v>
      </c>
      <c r="AS364" s="113">
        <f t="shared" si="141"/>
        <v>0</v>
      </c>
      <c r="AT364" s="113">
        <f t="shared" si="141"/>
        <v>112.0988</v>
      </c>
      <c r="AU364" s="113">
        <f t="shared" si="141"/>
        <v>0</v>
      </c>
      <c r="AV364" s="113">
        <f t="shared" si="141"/>
        <v>0</v>
      </c>
      <c r="AW364" s="113">
        <f t="shared" si="141"/>
        <v>0</v>
      </c>
      <c r="AX364" s="113"/>
      <c r="AY364" s="113"/>
      <c r="AZ364" s="113"/>
      <c r="BA364" s="113"/>
      <c r="BB364" s="113">
        <f t="shared" si="141"/>
        <v>2.82</v>
      </c>
      <c r="BC364" s="113">
        <f t="shared" si="141"/>
        <v>2.82</v>
      </c>
      <c r="BD364" s="113">
        <f t="shared" si="141"/>
        <v>0</v>
      </c>
      <c r="BE364" s="113">
        <f t="shared" si="141"/>
        <v>0</v>
      </c>
      <c r="BF364" s="113">
        <f t="shared" si="141"/>
        <v>0</v>
      </c>
      <c r="BG364" s="113">
        <f t="shared" si="141"/>
        <v>0</v>
      </c>
      <c r="BH364" s="113">
        <f t="shared" si="141"/>
        <v>0</v>
      </c>
      <c r="BI364" s="113">
        <f t="shared" si="141"/>
        <v>0</v>
      </c>
      <c r="BJ364" s="113">
        <f t="shared" si="141"/>
        <v>0</v>
      </c>
      <c r="BK364" s="113">
        <f t="shared" si="141"/>
        <v>0</v>
      </c>
      <c r="BL364" s="113">
        <f t="shared" si="141"/>
        <v>0</v>
      </c>
      <c r="BM364" s="113">
        <f t="shared" si="141"/>
        <v>0</v>
      </c>
      <c r="BN364" s="113">
        <f t="shared" si="141"/>
        <v>0</v>
      </c>
    </row>
    <row r="365" spans="1:66">
      <c r="A365" s="102" t="s">
        <v>761</v>
      </c>
      <c r="B365" s="101" t="s">
        <v>762</v>
      </c>
      <c r="C365" s="113">
        <f t="shared" si="120"/>
        <v>117.60263469</v>
      </c>
      <c r="D365" s="113">
        <f t="shared" si="115"/>
        <v>100.64063625</v>
      </c>
      <c r="E365" s="113">
        <f>SUM(E366:E369)</f>
        <v>32.91</v>
      </c>
      <c r="F365" s="113">
        <f t="shared" ref="F365:K365" si="142">SUM(F366:F369)</f>
        <v>25.116</v>
      </c>
      <c r="G365" s="113">
        <f t="shared" si="142"/>
        <v>4.0432</v>
      </c>
      <c r="H365" s="113">
        <f t="shared" si="142"/>
        <v>22.36813625</v>
      </c>
      <c r="I365" s="113">
        <f t="shared" si="142"/>
        <v>0</v>
      </c>
      <c r="J365" s="113">
        <f t="shared" si="142"/>
        <v>7.3233</v>
      </c>
      <c r="K365" s="113">
        <f t="shared" si="142"/>
        <v>8.88</v>
      </c>
      <c r="L365" s="113">
        <f t="shared" si="140"/>
        <v>11.57249844</v>
      </c>
      <c r="M365" s="113">
        <f>SUM(M366:M369)</f>
        <v>0.405</v>
      </c>
      <c r="N365" s="113">
        <f t="shared" ref="N365:AI365" si="143">SUM(N366:N369)</f>
        <v>0</v>
      </c>
      <c r="O365" s="113">
        <f t="shared" si="143"/>
        <v>0</v>
      </c>
      <c r="P365" s="113">
        <f t="shared" si="143"/>
        <v>0.018</v>
      </c>
      <c r="Q365" s="113">
        <f t="shared" si="143"/>
        <v>0.423</v>
      </c>
      <c r="R365" s="113">
        <f t="shared" si="143"/>
        <v>0.60508</v>
      </c>
      <c r="S365" s="113">
        <f t="shared" si="143"/>
        <v>2.3616</v>
      </c>
      <c r="T365" s="113">
        <f t="shared" si="143"/>
        <v>0</v>
      </c>
      <c r="U365" s="113">
        <f t="shared" si="143"/>
        <v>0.891</v>
      </c>
      <c r="V365" s="113">
        <f t="shared" si="143"/>
        <v>0</v>
      </c>
      <c r="W365" s="113">
        <f t="shared" si="143"/>
        <v>0</v>
      </c>
      <c r="X365" s="113">
        <f t="shared" si="143"/>
        <v>0</v>
      </c>
      <c r="Y365" s="113">
        <f t="shared" si="143"/>
        <v>0.162</v>
      </c>
      <c r="Z365" s="113">
        <f t="shared" si="143"/>
        <v>1.0089735</v>
      </c>
      <c r="AA365" s="113">
        <f t="shared" si="143"/>
        <v>0.11257344</v>
      </c>
      <c r="AB365" s="113">
        <f t="shared" si="143"/>
        <v>0</v>
      </c>
      <c r="AC365" s="113">
        <f t="shared" si="143"/>
        <v>0</v>
      </c>
      <c r="AD365" s="113">
        <f t="shared" si="143"/>
        <v>0</v>
      </c>
      <c r="AE365" s="113">
        <f t="shared" si="143"/>
        <v>0</v>
      </c>
      <c r="AF365" s="113">
        <f t="shared" si="143"/>
        <v>1.0089735</v>
      </c>
      <c r="AG365" s="113">
        <f t="shared" si="143"/>
        <v>1.345298</v>
      </c>
      <c r="AH365" s="113">
        <f t="shared" si="143"/>
        <v>3.15</v>
      </c>
      <c r="AI365" s="113">
        <f t="shared" si="143"/>
        <v>0.081</v>
      </c>
      <c r="AJ365" s="113">
        <f t="shared" ref="AJ365:AJ378" si="144">SUM(AK365:AT365)</f>
        <v>5.3895</v>
      </c>
      <c r="AK365" s="113">
        <f>SUM(AK366:AK369)</f>
        <v>0</v>
      </c>
      <c r="AL365" s="113">
        <f t="shared" ref="AL365:AT365" si="145">SUM(AL366:AL369)</f>
        <v>0</v>
      </c>
      <c r="AM365" s="113">
        <f t="shared" si="145"/>
        <v>0</v>
      </c>
      <c r="AN365" s="113">
        <f t="shared" si="145"/>
        <v>0</v>
      </c>
      <c r="AO365" s="113">
        <f t="shared" si="145"/>
        <v>0</v>
      </c>
      <c r="AP365" s="113">
        <f t="shared" si="145"/>
        <v>0</v>
      </c>
      <c r="AQ365" s="113">
        <f t="shared" si="145"/>
        <v>0</v>
      </c>
      <c r="AR365" s="113">
        <f t="shared" si="145"/>
        <v>0</v>
      </c>
      <c r="AS365" s="113">
        <f t="shared" si="145"/>
        <v>0</v>
      </c>
      <c r="AT365" s="113">
        <f t="shared" si="145"/>
        <v>5.3895</v>
      </c>
      <c r="AU365" s="113"/>
      <c r="AV365" s="113">
        <f t="shared" ref="AV365:BA365" si="146">SUM(AV366:AV369)</f>
        <v>0</v>
      </c>
      <c r="AW365" s="113">
        <f t="shared" si="146"/>
        <v>0</v>
      </c>
      <c r="AX365" s="113"/>
      <c r="AY365" s="113">
        <f t="shared" si="146"/>
        <v>0</v>
      </c>
      <c r="AZ365" s="113">
        <f t="shared" si="146"/>
        <v>0</v>
      </c>
      <c r="BA365" s="113">
        <f t="shared" si="146"/>
        <v>0</v>
      </c>
      <c r="BB365" s="113"/>
      <c r="BC365" s="113">
        <f>SUM(BC366:BC369)</f>
        <v>0</v>
      </c>
      <c r="BD365" s="113">
        <f>SUM(BD366:BD369)</f>
        <v>0</v>
      </c>
      <c r="BE365" s="113">
        <f>SUM(BE366:BE369)</f>
        <v>0</v>
      </c>
      <c r="BF365" s="113">
        <f>SUM(BF366:BF369)</f>
        <v>0</v>
      </c>
      <c r="BG365" s="113">
        <f t="shared" ref="BG365:BN365" si="147">SUM(BG366:BG369)</f>
        <v>0</v>
      </c>
      <c r="BH365" s="113">
        <f t="shared" si="147"/>
        <v>0</v>
      </c>
      <c r="BI365" s="113">
        <f t="shared" si="147"/>
        <v>0</v>
      </c>
      <c r="BJ365" s="113">
        <f t="shared" si="147"/>
        <v>0</v>
      </c>
      <c r="BK365" s="113"/>
      <c r="BL365" s="113">
        <f t="shared" si="147"/>
        <v>0</v>
      </c>
      <c r="BM365" s="113">
        <f t="shared" si="147"/>
        <v>0</v>
      </c>
      <c r="BN365" s="113">
        <f t="shared" si="147"/>
        <v>0</v>
      </c>
    </row>
    <row r="366" spans="1:66">
      <c r="A366" s="102" t="s">
        <v>763</v>
      </c>
      <c r="B366" s="101" t="s">
        <v>167</v>
      </c>
      <c r="C366" s="113">
        <f t="shared" si="120"/>
        <v>117.60263469</v>
      </c>
      <c r="D366" s="113">
        <f t="shared" ref="D366:D378" si="148">SUM(E366:K366)</f>
        <v>100.64063625</v>
      </c>
      <c r="E366" s="113">
        <v>32.91</v>
      </c>
      <c r="F366" s="113">
        <v>25.116</v>
      </c>
      <c r="G366" s="113">
        <v>4.0432</v>
      </c>
      <c r="H366" s="113">
        <v>22.36813625</v>
      </c>
      <c r="I366" s="113"/>
      <c r="J366" s="113">
        <v>7.3233</v>
      </c>
      <c r="K366" s="113">
        <v>8.88</v>
      </c>
      <c r="L366" s="113">
        <f t="shared" si="140"/>
        <v>11.57249844</v>
      </c>
      <c r="M366" s="113">
        <v>0.405</v>
      </c>
      <c r="N366" s="113">
        <v>0</v>
      </c>
      <c r="O366" s="113"/>
      <c r="P366" s="113">
        <v>0.018</v>
      </c>
      <c r="Q366" s="113">
        <v>0.423</v>
      </c>
      <c r="R366" s="113">
        <v>0.60508</v>
      </c>
      <c r="S366" s="113">
        <v>2.3616</v>
      </c>
      <c r="T366" s="113"/>
      <c r="U366" s="113">
        <v>0.891</v>
      </c>
      <c r="V366" s="113"/>
      <c r="W366" s="113">
        <v>0</v>
      </c>
      <c r="X366" s="113"/>
      <c r="Y366" s="113">
        <v>0.162</v>
      </c>
      <c r="Z366" s="113">
        <v>1.0089735</v>
      </c>
      <c r="AA366" s="113">
        <v>0.11257344</v>
      </c>
      <c r="AB366" s="113">
        <v>0</v>
      </c>
      <c r="AC366" s="113"/>
      <c r="AD366" s="113"/>
      <c r="AE366" s="113"/>
      <c r="AF366" s="113">
        <v>1.0089735</v>
      </c>
      <c r="AG366" s="113">
        <v>1.345298</v>
      </c>
      <c r="AH366" s="113">
        <v>3.15</v>
      </c>
      <c r="AI366" s="113">
        <v>0.081</v>
      </c>
      <c r="AJ366" s="113">
        <f t="shared" si="144"/>
        <v>5.3895</v>
      </c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>
        <v>5.3895</v>
      </c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  <c r="BM366" s="113"/>
      <c r="BN366" s="113"/>
    </row>
    <row r="367" hidden="1" spans="1:66">
      <c r="A367" s="102" t="s">
        <v>764</v>
      </c>
      <c r="B367" s="101" t="s">
        <v>169</v>
      </c>
      <c r="C367" s="113">
        <f t="shared" si="120"/>
        <v>0</v>
      </c>
      <c r="D367" s="113">
        <f t="shared" si="148"/>
        <v>0</v>
      </c>
      <c r="E367" s="113"/>
      <c r="F367" s="113"/>
      <c r="G367" s="113"/>
      <c r="H367" s="113"/>
      <c r="I367" s="113"/>
      <c r="J367" s="113"/>
      <c r="K367" s="113"/>
      <c r="L367" s="113">
        <f t="shared" si="140"/>
        <v>0</v>
      </c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>
        <f t="shared" si="144"/>
        <v>0</v>
      </c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  <c r="BJ367" s="113"/>
      <c r="BK367" s="113"/>
      <c r="BL367" s="113"/>
      <c r="BM367" s="113"/>
      <c r="BN367" s="113"/>
    </row>
    <row r="368" hidden="1" spans="1:66">
      <c r="A368" s="102" t="s">
        <v>765</v>
      </c>
      <c r="B368" s="101" t="s">
        <v>766</v>
      </c>
      <c r="C368" s="113">
        <f t="shared" si="120"/>
        <v>0</v>
      </c>
      <c r="D368" s="113">
        <f t="shared" si="148"/>
        <v>0</v>
      </c>
      <c r="E368" s="113"/>
      <c r="F368" s="113"/>
      <c r="G368" s="113"/>
      <c r="H368" s="113"/>
      <c r="I368" s="113"/>
      <c r="J368" s="113"/>
      <c r="K368" s="113"/>
      <c r="L368" s="113">
        <f t="shared" si="140"/>
        <v>0</v>
      </c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>
        <f t="shared" si="144"/>
        <v>0</v>
      </c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  <c r="BM368" s="113"/>
      <c r="BN368" s="113"/>
    </row>
    <row r="369" hidden="1" spans="1:66">
      <c r="A369" s="102" t="s">
        <v>765</v>
      </c>
      <c r="B369" s="101" t="s">
        <v>767</v>
      </c>
      <c r="C369" s="113">
        <f t="shared" si="120"/>
        <v>0</v>
      </c>
      <c r="D369" s="113">
        <f t="shared" si="148"/>
        <v>0</v>
      </c>
      <c r="E369" s="113"/>
      <c r="F369" s="113"/>
      <c r="G369" s="113"/>
      <c r="H369" s="113"/>
      <c r="I369" s="113"/>
      <c r="J369" s="113"/>
      <c r="K369" s="113"/>
      <c r="L369" s="113">
        <f t="shared" si="140"/>
        <v>0</v>
      </c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>
        <f t="shared" si="144"/>
        <v>0</v>
      </c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  <c r="BH369" s="113"/>
      <c r="BI369" s="113"/>
      <c r="BJ369" s="113"/>
      <c r="BK369" s="113"/>
      <c r="BL369" s="113"/>
      <c r="BM369" s="113"/>
      <c r="BN369" s="113"/>
    </row>
    <row r="370" spans="1:66">
      <c r="A370" s="102" t="s">
        <v>768</v>
      </c>
      <c r="B370" s="101" t="s">
        <v>769</v>
      </c>
      <c r="C370" s="113">
        <f t="shared" si="120"/>
        <v>222.25946875</v>
      </c>
      <c r="D370" s="113">
        <f t="shared" si="148"/>
        <v>197.11946875</v>
      </c>
      <c r="E370" s="113">
        <f>SUM(E371:E378)</f>
        <v>75.59928</v>
      </c>
      <c r="F370" s="113">
        <f t="shared" ref="F370:K370" si="149">SUM(F371:F378)</f>
        <v>0</v>
      </c>
      <c r="G370" s="113">
        <f t="shared" si="149"/>
        <v>0.1872</v>
      </c>
      <c r="H370" s="113">
        <f t="shared" si="149"/>
        <v>66.00776875</v>
      </c>
      <c r="I370" s="113">
        <f t="shared" si="149"/>
        <v>0</v>
      </c>
      <c r="J370" s="113">
        <f t="shared" si="149"/>
        <v>55.32522</v>
      </c>
      <c r="K370" s="113">
        <f t="shared" si="149"/>
        <v>0</v>
      </c>
      <c r="L370" s="113">
        <f t="shared" si="140"/>
        <v>8</v>
      </c>
      <c r="M370" s="113">
        <f>SUM(M371:M378)</f>
        <v>0</v>
      </c>
      <c r="N370" s="113">
        <f t="shared" ref="N370:AI370" si="150">SUM(N371:N378)</f>
        <v>0</v>
      </c>
      <c r="O370" s="113">
        <f t="shared" si="150"/>
        <v>0</v>
      </c>
      <c r="P370" s="113">
        <f t="shared" si="150"/>
        <v>0</v>
      </c>
      <c r="Q370" s="113">
        <f t="shared" si="150"/>
        <v>0</v>
      </c>
      <c r="R370" s="113">
        <f t="shared" si="150"/>
        <v>0</v>
      </c>
      <c r="S370" s="113">
        <f t="shared" si="150"/>
        <v>8</v>
      </c>
      <c r="T370" s="113">
        <f t="shared" si="150"/>
        <v>0</v>
      </c>
      <c r="U370" s="113">
        <f t="shared" si="150"/>
        <v>0</v>
      </c>
      <c r="V370" s="113">
        <f t="shared" si="150"/>
        <v>0</v>
      </c>
      <c r="W370" s="113">
        <f t="shared" si="150"/>
        <v>0</v>
      </c>
      <c r="X370" s="113">
        <f t="shared" si="150"/>
        <v>0</v>
      </c>
      <c r="Y370" s="113">
        <f t="shared" si="150"/>
        <v>0</v>
      </c>
      <c r="Z370" s="113">
        <f t="shared" si="150"/>
        <v>0</v>
      </c>
      <c r="AA370" s="113">
        <f t="shared" si="150"/>
        <v>0</v>
      </c>
      <c r="AB370" s="113">
        <f t="shared" si="150"/>
        <v>0</v>
      </c>
      <c r="AC370" s="113">
        <f t="shared" si="150"/>
        <v>0</v>
      </c>
      <c r="AD370" s="113">
        <f t="shared" si="150"/>
        <v>0</v>
      </c>
      <c r="AE370" s="113">
        <f t="shared" si="150"/>
        <v>0</v>
      </c>
      <c r="AF370" s="113">
        <f t="shared" si="150"/>
        <v>0</v>
      </c>
      <c r="AG370" s="113">
        <f t="shared" si="150"/>
        <v>0</v>
      </c>
      <c r="AH370" s="113">
        <f t="shared" si="150"/>
        <v>0</v>
      </c>
      <c r="AI370" s="113">
        <f t="shared" si="150"/>
        <v>0</v>
      </c>
      <c r="AJ370" s="113">
        <f t="shared" si="144"/>
        <v>17.14</v>
      </c>
      <c r="AK370" s="113">
        <f>SUM(AK371:AK378)</f>
        <v>0</v>
      </c>
      <c r="AL370" s="113">
        <f t="shared" ref="AL370:AT370" si="151">SUM(AL371:AL378)</f>
        <v>0</v>
      </c>
      <c r="AM370" s="113">
        <f t="shared" si="151"/>
        <v>0</v>
      </c>
      <c r="AN370" s="113">
        <f t="shared" si="151"/>
        <v>0</v>
      </c>
      <c r="AO370" s="113">
        <f t="shared" si="151"/>
        <v>0</v>
      </c>
      <c r="AP370" s="113">
        <f t="shared" si="151"/>
        <v>0</v>
      </c>
      <c r="AQ370" s="113">
        <f t="shared" si="151"/>
        <v>0</v>
      </c>
      <c r="AR370" s="113">
        <f t="shared" si="151"/>
        <v>0</v>
      </c>
      <c r="AS370" s="113">
        <f t="shared" si="151"/>
        <v>0</v>
      </c>
      <c r="AT370" s="113">
        <f t="shared" si="151"/>
        <v>17.14</v>
      </c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  <c r="BJ370" s="113"/>
      <c r="BK370" s="113"/>
      <c r="BL370" s="113"/>
      <c r="BM370" s="113"/>
      <c r="BN370" s="113"/>
    </row>
    <row r="371" spans="1:66">
      <c r="A371" s="102" t="s">
        <v>770</v>
      </c>
      <c r="B371" s="101" t="s">
        <v>771</v>
      </c>
      <c r="C371" s="113">
        <f t="shared" si="120"/>
        <v>222.25946875</v>
      </c>
      <c r="D371" s="113">
        <f t="shared" si="148"/>
        <v>197.11946875</v>
      </c>
      <c r="E371" s="113">
        <v>75.59928</v>
      </c>
      <c r="F371" s="113">
        <v>0</v>
      </c>
      <c r="G371" s="113">
        <v>0.1872</v>
      </c>
      <c r="H371" s="113">
        <v>66.00776875</v>
      </c>
      <c r="I371" s="113"/>
      <c r="J371" s="113">
        <v>55.32522</v>
      </c>
      <c r="K371" s="113">
        <v>0</v>
      </c>
      <c r="L371" s="113">
        <f t="shared" si="140"/>
        <v>8</v>
      </c>
      <c r="M371" s="113"/>
      <c r="N371" s="113"/>
      <c r="O371" s="113"/>
      <c r="P371" s="113"/>
      <c r="Q371" s="113"/>
      <c r="R371" s="113"/>
      <c r="S371" s="113">
        <v>8</v>
      </c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>
        <f t="shared" si="144"/>
        <v>17.14</v>
      </c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>
        <v>17.14</v>
      </c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</row>
    <row r="372" hidden="1" spans="1:66">
      <c r="A372" s="102" t="s">
        <v>772</v>
      </c>
      <c r="B372" s="101" t="s">
        <v>773</v>
      </c>
      <c r="C372" s="113">
        <f t="shared" si="120"/>
        <v>0</v>
      </c>
      <c r="D372" s="113">
        <f t="shared" si="148"/>
        <v>0</v>
      </c>
      <c r="E372" s="113"/>
      <c r="F372" s="113"/>
      <c r="G372" s="113"/>
      <c r="H372" s="113"/>
      <c r="I372" s="113"/>
      <c r="J372" s="113"/>
      <c r="K372" s="113"/>
      <c r="L372" s="113">
        <f t="shared" si="140"/>
        <v>0</v>
      </c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>
        <f t="shared" si="144"/>
        <v>0</v>
      </c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  <c r="BJ372" s="113"/>
      <c r="BK372" s="113"/>
      <c r="BL372" s="113"/>
      <c r="BM372" s="113"/>
      <c r="BN372" s="113"/>
    </row>
    <row r="373" hidden="1" spans="1:66">
      <c r="A373" s="102" t="s">
        <v>774</v>
      </c>
      <c r="B373" s="101" t="s">
        <v>775</v>
      </c>
      <c r="C373" s="113">
        <f t="shared" ref="C373:C392" si="152">D373+L373+AJ373+AU373+AX373+BB373+BK373</f>
        <v>0</v>
      </c>
      <c r="D373" s="113">
        <f t="shared" si="148"/>
        <v>0</v>
      </c>
      <c r="E373" s="113"/>
      <c r="F373" s="113"/>
      <c r="G373" s="113"/>
      <c r="H373" s="113"/>
      <c r="I373" s="113"/>
      <c r="J373" s="113"/>
      <c r="K373" s="113"/>
      <c r="L373" s="113">
        <f t="shared" si="140"/>
        <v>0</v>
      </c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>
        <f t="shared" si="144"/>
        <v>0</v>
      </c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  <c r="BJ373" s="113"/>
      <c r="BK373" s="113"/>
      <c r="BL373" s="113"/>
      <c r="BM373" s="113"/>
      <c r="BN373" s="113"/>
    </row>
    <row r="374" hidden="1" spans="1:66">
      <c r="A374" s="102" t="s">
        <v>776</v>
      </c>
      <c r="B374" s="101" t="s">
        <v>777</v>
      </c>
      <c r="C374" s="113">
        <f t="shared" si="152"/>
        <v>0</v>
      </c>
      <c r="D374" s="113">
        <f t="shared" si="148"/>
        <v>0</v>
      </c>
      <c r="E374" s="113"/>
      <c r="F374" s="113"/>
      <c r="G374" s="113"/>
      <c r="H374" s="113"/>
      <c r="I374" s="113"/>
      <c r="J374" s="113"/>
      <c r="K374" s="113"/>
      <c r="L374" s="113">
        <f t="shared" si="140"/>
        <v>0</v>
      </c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>
        <f t="shared" si="144"/>
        <v>0</v>
      </c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  <c r="BJ374" s="113"/>
      <c r="BK374" s="113"/>
      <c r="BL374" s="113"/>
      <c r="BM374" s="113"/>
      <c r="BN374" s="113"/>
    </row>
    <row r="375" hidden="1" spans="1:66">
      <c r="A375" s="102" t="s">
        <v>778</v>
      </c>
      <c r="B375" s="101" t="s">
        <v>779</v>
      </c>
      <c r="C375" s="113">
        <f t="shared" si="152"/>
        <v>0</v>
      </c>
      <c r="D375" s="113">
        <f t="shared" si="148"/>
        <v>0</v>
      </c>
      <c r="E375" s="113"/>
      <c r="F375" s="113"/>
      <c r="G375" s="113"/>
      <c r="H375" s="113"/>
      <c r="I375" s="113"/>
      <c r="J375" s="113"/>
      <c r="K375" s="113"/>
      <c r="L375" s="113">
        <f t="shared" si="140"/>
        <v>0</v>
      </c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>
        <f t="shared" si="144"/>
        <v>0</v>
      </c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  <c r="BH375" s="113"/>
      <c r="BI375" s="113"/>
      <c r="BJ375" s="113"/>
      <c r="BK375" s="113"/>
      <c r="BL375" s="113"/>
      <c r="BM375" s="113"/>
      <c r="BN375" s="113"/>
    </row>
    <row r="376" hidden="1" spans="1:66">
      <c r="A376" s="102" t="s">
        <v>780</v>
      </c>
      <c r="B376" s="101" t="s">
        <v>781</v>
      </c>
      <c r="C376" s="113">
        <f t="shared" si="152"/>
        <v>0</v>
      </c>
      <c r="D376" s="113">
        <f t="shared" si="148"/>
        <v>0</v>
      </c>
      <c r="E376" s="113"/>
      <c r="F376" s="113"/>
      <c r="G376" s="113"/>
      <c r="H376" s="113"/>
      <c r="I376" s="113"/>
      <c r="J376" s="113"/>
      <c r="K376" s="113"/>
      <c r="L376" s="113">
        <f t="shared" si="140"/>
        <v>0</v>
      </c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>
        <f t="shared" si="144"/>
        <v>0</v>
      </c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  <c r="BJ376" s="113"/>
      <c r="BK376" s="113"/>
      <c r="BL376" s="113"/>
      <c r="BM376" s="113"/>
      <c r="BN376" s="113"/>
    </row>
    <row r="377" hidden="1" spans="1:66">
      <c r="A377" s="102" t="s">
        <v>782</v>
      </c>
      <c r="B377" s="101" t="s">
        <v>783</v>
      </c>
      <c r="C377" s="113">
        <f t="shared" si="152"/>
        <v>0</v>
      </c>
      <c r="D377" s="113">
        <f t="shared" si="148"/>
        <v>0</v>
      </c>
      <c r="E377" s="113"/>
      <c r="F377" s="113"/>
      <c r="G377" s="113"/>
      <c r="H377" s="113"/>
      <c r="I377" s="113"/>
      <c r="J377" s="113"/>
      <c r="K377" s="113"/>
      <c r="L377" s="113">
        <f t="shared" si="140"/>
        <v>0</v>
      </c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>
        <f t="shared" si="144"/>
        <v>0</v>
      </c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</row>
    <row r="378" hidden="1" spans="1:66">
      <c r="A378" s="102" t="s">
        <v>784</v>
      </c>
      <c r="B378" s="101" t="s">
        <v>785</v>
      </c>
      <c r="C378" s="113">
        <f t="shared" si="152"/>
        <v>0</v>
      </c>
      <c r="D378" s="113">
        <f t="shared" si="148"/>
        <v>0</v>
      </c>
      <c r="E378" s="113"/>
      <c r="F378" s="113"/>
      <c r="G378" s="113"/>
      <c r="H378" s="113"/>
      <c r="I378" s="113"/>
      <c r="J378" s="113"/>
      <c r="K378" s="113"/>
      <c r="L378" s="113">
        <f t="shared" si="140"/>
        <v>0</v>
      </c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>
        <f t="shared" si="144"/>
        <v>0</v>
      </c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</row>
    <row r="379" spans="1:66">
      <c r="A379" s="102" t="s">
        <v>786</v>
      </c>
      <c r="B379" s="101" t="s">
        <v>787</v>
      </c>
      <c r="C379" s="113">
        <f t="shared" si="152"/>
        <v>197.9737765</v>
      </c>
      <c r="D379" s="113">
        <f t="shared" ref="D379:AK379" si="153">SUM(D380:D381)</f>
        <v>152.6508865</v>
      </c>
      <c r="E379" s="113">
        <f t="shared" si="153"/>
        <v>83.58</v>
      </c>
      <c r="F379" s="113">
        <f t="shared" si="153"/>
        <v>0</v>
      </c>
      <c r="G379" s="113">
        <f t="shared" si="153"/>
        <v>0.0456</v>
      </c>
      <c r="H379" s="113">
        <f t="shared" si="153"/>
        <v>34.6762865</v>
      </c>
      <c r="I379" s="113">
        <f t="shared" si="153"/>
        <v>0</v>
      </c>
      <c r="J379" s="113">
        <f t="shared" si="153"/>
        <v>30.797</v>
      </c>
      <c r="K379" s="113">
        <f t="shared" si="153"/>
        <v>3.552</v>
      </c>
      <c r="L379" s="113">
        <f t="shared" si="153"/>
        <v>34.45269</v>
      </c>
      <c r="M379" s="113">
        <f t="shared" si="153"/>
        <v>0.72</v>
      </c>
      <c r="N379" s="113">
        <f t="shared" si="153"/>
        <v>0</v>
      </c>
      <c r="O379" s="113">
        <f t="shared" si="153"/>
        <v>0</v>
      </c>
      <c r="P379" s="113">
        <f t="shared" si="153"/>
        <v>0</v>
      </c>
      <c r="Q379" s="113">
        <f t="shared" si="153"/>
        <v>0</v>
      </c>
      <c r="R379" s="113">
        <f t="shared" si="153"/>
        <v>0.36</v>
      </c>
      <c r="S379" s="113">
        <f t="shared" si="153"/>
        <v>4</v>
      </c>
      <c r="T379" s="113">
        <f t="shared" si="153"/>
        <v>0</v>
      </c>
      <c r="U379" s="113">
        <f t="shared" si="153"/>
        <v>0.54</v>
      </c>
      <c r="V379" s="113">
        <f t="shared" si="153"/>
        <v>0</v>
      </c>
      <c r="W379" s="113">
        <f t="shared" si="153"/>
        <v>1.53</v>
      </c>
      <c r="X379" s="113">
        <f t="shared" si="153"/>
        <v>0</v>
      </c>
      <c r="Y379" s="113">
        <f t="shared" si="153"/>
        <v>0.27</v>
      </c>
      <c r="Z379" s="113">
        <f t="shared" si="153"/>
        <v>1.659567</v>
      </c>
      <c r="AA379" s="113">
        <f t="shared" si="153"/>
        <v>0.1008</v>
      </c>
      <c r="AB379" s="113">
        <f t="shared" si="153"/>
        <v>0</v>
      </c>
      <c r="AC379" s="113">
        <f t="shared" si="153"/>
        <v>0</v>
      </c>
      <c r="AD379" s="113">
        <f t="shared" si="153"/>
        <v>0</v>
      </c>
      <c r="AE379" s="113">
        <f t="shared" si="153"/>
        <v>0</v>
      </c>
      <c r="AF379" s="113">
        <f t="shared" si="153"/>
        <v>1.659567</v>
      </c>
      <c r="AG379" s="113">
        <f t="shared" si="153"/>
        <v>2.212756</v>
      </c>
      <c r="AH379" s="113">
        <f t="shared" si="153"/>
        <v>3.15</v>
      </c>
      <c r="AI379" s="113">
        <f t="shared" si="153"/>
        <v>18.25</v>
      </c>
      <c r="AJ379" s="113">
        <f t="shared" si="153"/>
        <v>10.8702</v>
      </c>
      <c r="AK379" s="113">
        <f t="shared" si="153"/>
        <v>1.85</v>
      </c>
      <c r="AL379" s="113">
        <f t="shared" ref="AL379:AT379" si="154">SUM(AL380:AL381)</f>
        <v>0</v>
      </c>
      <c r="AM379" s="113">
        <f t="shared" si="154"/>
        <v>0</v>
      </c>
      <c r="AN379" s="113">
        <f t="shared" si="154"/>
        <v>0</v>
      </c>
      <c r="AO379" s="113">
        <f t="shared" si="154"/>
        <v>0</v>
      </c>
      <c r="AP379" s="113">
        <f t="shared" si="154"/>
        <v>0</v>
      </c>
      <c r="AQ379" s="113">
        <f t="shared" si="154"/>
        <v>0</v>
      </c>
      <c r="AR379" s="113">
        <f t="shared" si="154"/>
        <v>0</v>
      </c>
      <c r="AS379" s="113">
        <f t="shared" si="154"/>
        <v>0</v>
      </c>
      <c r="AT379" s="113">
        <f t="shared" si="154"/>
        <v>9.0202</v>
      </c>
      <c r="AU379" s="113">
        <f>SUM(AU381)</f>
        <v>0</v>
      </c>
      <c r="AV379" s="113">
        <f>SUM(AV381)</f>
        <v>0</v>
      </c>
      <c r="AW379" s="113">
        <f>SUM(AW381)</f>
        <v>0</v>
      </c>
      <c r="AX379" s="113">
        <f>SUM(AX381)</f>
        <v>0</v>
      </c>
      <c r="AY379" s="113">
        <f>SUM(AY381)</f>
        <v>0</v>
      </c>
      <c r="AZ379" s="113"/>
      <c r="BA379" s="113"/>
      <c r="BB379" s="113">
        <f>SUM(BB381)</f>
        <v>0</v>
      </c>
      <c r="BC379" s="113">
        <f>SUM(BC381)</f>
        <v>0</v>
      </c>
      <c r="BD379" s="113">
        <f>SUM(BD381)</f>
        <v>0</v>
      </c>
      <c r="BE379" s="113">
        <f>SUM(BE381)</f>
        <v>0</v>
      </c>
      <c r="BF379" s="113">
        <f t="shared" ref="BF379:BN379" si="155">SUM(BF381)</f>
        <v>0</v>
      </c>
      <c r="BG379" s="113">
        <f t="shared" si="155"/>
        <v>0</v>
      </c>
      <c r="BH379" s="113">
        <f t="shared" si="155"/>
        <v>0</v>
      </c>
      <c r="BI379" s="113">
        <f t="shared" si="155"/>
        <v>0</v>
      </c>
      <c r="BJ379" s="113">
        <f t="shared" si="155"/>
        <v>0</v>
      </c>
      <c r="BK379" s="113">
        <f t="shared" si="155"/>
        <v>0</v>
      </c>
      <c r="BL379" s="113">
        <f t="shared" si="155"/>
        <v>0</v>
      </c>
      <c r="BM379" s="113">
        <f t="shared" si="155"/>
        <v>0</v>
      </c>
      <c r="BN379" s="113">
        <f t="shared" si="155"/>
        <v>0</v>
      </c>
    </row>
    <row r="380" spans="1:66">
      <c r="A380" s="102">
        <v>2100302</v>
      </c>
      <c r="B380" s="101" t="s">
        <v>788</v>
      </c>
      <c r="C380" s="113">
        <f t="shared" si="152"/>
        <v>176.3437765</v>
      </c>
      <c r="D380" s="113">
        <f>SUM(E380:K380)</f>
        <v>152.6508865</v>
      </c>
      <c r="E380" s="113">
        <v>83.58</v>
      </c>
      <c r="F380" s="113">
        <v>0</v>
      </c>
      <c r="G380" s="113">
        <v>0.0456</v>
      </c>
      <c r="H380" s="113">
        <v>34.6762865</v>
      </c>
      <c r="I380" s="113"/>
      <c r="J380" s="113">
        <v>30.797</v>
      </c>
      <c r="K380" s="113">
        <v>3.552</v>
      </c>
      <c r="L380" s="113">
        <f>SUM(M380:AI380)</f>
        <v>14.67269</v>
      </c>
      <c r="M380" s="113">
        <v>0.72</v>
      </c>
      <c r="N380" s="113">
        <v>0</v>
      </c>
      <c r="O380" s="113"/>
      <c r="P380" s="113">
        <v>0</v>
      </c>
      <c r="Q380" s="113">
        <v>0</v>
      </c>
      <c r="R380" s="113">
        <v>0.36</v>
      </c>
      <c r="S380" s="113">
        <v>4</v>
      </c>
      <c r="T380" s="113"/>
      <c r="U380" s="113">
        <v>0.54</v>
      </c>
      <c r="V380" s="113"/>
      <c r="W380" s="113">
        <v>0</v>
      </c>
      <c r="X380" s="113"/>
      <c r="Y380" s="113">
        <v>0.27</v>
      </c>
      <c r="Z380" s="113">
        <v>1.659567</v>
      </c>
      <c r="AA380" s="113">
        <v>0.1008</v>
      </c>
      <c r="AB380" s="113">
        <v>0</v>
      </c>
      <c r="AC380" s="113"/>
      <c r="AD380" s="113"/>
      <c r="AE380" s="113"/>
      <c r="AF380" s="113">
        <v>1.659567</v>
      </c>
      <c r="AG380" s="113">
        <v>2.212756</v>
      </c>
      <c r="AH380" s="113">
        <v>3.15</v>
      </c>
      <c r="AI380" s="113">
        <v>0</v>
      </c>
      <c r="AJ380" s="113">
        <f>SUM(AK380:AT380)</f>
        <v>9.0202</v>
      </c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>
        <v>9.0202</v>
      </c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  <c r="BJ380" s="113"/>
      <c r="BK380" s="113"/>
      <c r="BL380" s="113"/>
      <c r="BM380" s="113"/>
      <c r="BN380" s="113"/>
    </row>
    <row r="381" spans="1:66">
      <c r="A381" s="102" t="s">
        <v>789</v>
      </c>
      <c r="B381" s="101" t="s">
        <v>790</v>
      </c>
      <c r="C381" s="113">
        <f t="shared" si="152"/>
        <v>21.63</v>
      </c>
      <c r="D381" s="113">
        <f>SUM(E381:K381)</f>
        <v>0</v>
      </c>
      <c r="E381" s="113"/>
      <c r="F381" s="113"/>
      <c r="G381" s="113"/>
      <c r="H381" s="113"/>
      <c r="I381" s="113"/>
      <c r="J381" s="113"/>
      <c r="K381" s="113"/>
      <c r="L381" s="113">
        <f>SUM(M381:AI381)</f>
        <v>19.78</v>
      </c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>
        <v>1.53</v>
      </c>
      <c r="X381" s="113">
        <v>0</v>
      </c>
      <c r="Y381" s="113">
        <v>0</v>
      </c>
      <c r="Z381" s="113">
        <v>0</v>
      </c>
      <c r="AA381" s="113">
        <v>0</v>
      </c>
      <c r="AB381" s="113">
        <v>0</v>
      </c>
      <c r="AC381" s="113">
        <v>0</v>
      </c>
      <c r="AD381" s="113">
        <v>0</v>
      </c>
      <c r="AE381" s="113">
        <v>0</v>
      </c>
      <c r="AF381" s="113">
        <v>0</v>
      </c>
      <c r="AG381" s="113">
        <v>0</v>
      </c>
      <c r="AH381" s="113">
        <v>0</v>
      </c>
      <c r="AI381" s="113">
        <v>18.25</v>
      </c>
      <c r="AJ381" s="113">
        <f>SUM(AK381:AT381)</f>
        <v>1.85</v>
      </c>
      <c r="AK381" s="113">
        <v>1.85</v>
      </c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</row>
    <row r="382" spans="1:66">
      <c r="A382" s="102" t="s">
        <v>791</v>
      </c>
      <c r="B382" s="101" t="s">
        <v>792</v>
      </c>
      <c r="C382" s="113">
        <f t="shared" si="152"/>
        <v>50.73</v>
      </c>
      <c r="D382" s="113">
        <f>SUM(D383:D389)</f>
        <v>0</v>
      </c>
      <c r="E382" s="113">
        <f t="shared" ref="E382:BN382" si="156">SUM(E383:E389)</f>
        <v>0</v>
      </c>
      <c r="F382" s="113">
        <f t="shared" si="156"/>
        <v>0</v>
      </c>
      <c r="G382" s="113">
        <f t="shared" si="156"/>
        <v>0</v>
      </c>
      <c r="H382" s="113">
        <f t="shared" si="156"/>
        <v>0</v>
      </c>
      <c r="I382" s="113">
        <f t="shared" si="156"/>
        <v>0</v>
      </c>
      <c r="J382" s="113">
        <f t="shared" si="156"/>
        <v>0</v>
      </c>
      <c r="K382" s="113"/>
      <c r="L382" s="113">
        <f>SUM(M382:AI382)</f>
        <v>3.73</v>
      </c>
      <c r="M382" s="113">
        <f t="shared" si="156"/>
        <v>0</v>
      </c>
      <c r="N382" s="113">
        <f t="shared" si="156"/>
        <v>0</v>
      </c>
      <c r="O382" s="113">
        <f t="shared" si="156"/>
        <v>0</v>
      </c>
      <c r="P382" s="113">
        <f t="shared" si="156"/>
        <v>0</v>
      </c>
      <c r="Q382" s="113">
        <f t="shared" si="156"/>
        <v>1.2</v>
      </c>
      <c r="R382" s="113">
        <f t="shared" si="156"/>
        <v>0</v>
      </c>
      <c r="S382" s="113">
        <f t="shared" si="156"/>
        <v>0</v>
      </c>
      <c r="T382" s="113">
        <f t="shared" si="156"/>
        <v>0</v>
      </c>
      <c r="U382" s="113">
        <f t="shared" si="156"/>
        <v>0</v>
      </c>
      <c r="V382" s="113">
        <f t="shared" si="156"/>
        <v>0</v>
      </c>
      <c r="W382" s="113">
        <f t="shared" si="156"/>
        <v>0</v>
      </c>
      <c r="X382" s="113">
        <f t="shared" si="156"/>
        <v>0</v>
      </c>
      <c r="Y382" s="113">
        <f t="shared" si="156"/>
        <v>0</v>
      </c>
      <c r="Z382" s="113">
        <f t="shared" si="156"/>
        <v>0</v>
      </c>
      <c r="AA382" s="113">
        <f t="shared" si="156"/>
        <v>0</v>
      </c>
      <c r="AB382" s="113">
        <f t="shared" si="156"/>
        <v>1.7</v>
      </c>
      <c r="AC382" s="113">
        <f t="shared" si="156"/>
        <v>0</v>
      </c>
      <c r="AD382" s="113">
        <f t="shared" si="156"/>
        <v>0.83</v>
      </c>
      <c r="AE382" s="113">
        <f t="shared" si="156"/>
        <v>0</v>
      </c>
      <c r="AF382" s="113">
        <f t="shared" si="156"/>
        <v>0</v>
      </c>
      <c r="AG382" s="113">
        <f t="shared" si="156"/>
        <v>0</v>
      </c>
      <c r="AH382" s="113">
        <f t="shared" si="156"/>
        <v>0</v>
      </c>
      <c r="AI382" s="113">
        <f t="shared" si="156"/>
        <v>0</v>
      </c>
      <c r="AJ382" s="113">
        <f t="shared" si="156"/>
        <v>47</v>
      </c>
      <c r="AK382" s="113">
        <f t="shared" si="156"/>
        <v>0</v>
      </c>
      <c r="AL382" s="113">
        <f t="shared" si="156"/>
        <v>0</v>
      </c>
      <c r="AM382" s="113">
        <f t="shared" si="156"/>
        <v>0</v>
      </c>
      <c r="AN382" s="113">
        <f t="shared" si="156"/>
        <v>0</v>
      </c>
      <c r="AO382" s="113">
        <f t="shared" si="156"/>
        <v>0</v>
      </c>
      <c r="AP382" s="113">
        <f t="shared" si="156"/>
        <v>0</v>
      </c>
      <c r="AQ382" s="113">
        <f t="shared" si="156"/>
        <v>0</v>
      </c>
      <c r="AR382" s="113">
        <f t="shared" si="156"/>
        <v>0</v>
      </c>
      <c r="AS382" s="113">
        <f t="shared" si="156"/>
        <v>0</v>
      </c>
      <c r="AT382" s="113">
        <f t="shared" si="156"/>
        <v>47</v>
      </c>
      <c r="AU382" s="113">
        <f t="shared" si="156"/>
        <v>0</v>
      </c>
      <c r="AV382" s="113">
        <f t="shared" si="156"/>
        <v>0</v>
      </c>
      <c r="AW382" s="113">
        <f t="shared" si="156"/>
        <v>0</v>
      </c>
      <c r="AX382" s="113"/>
      <c r="AY382" s="113"/>
      <c r="AZ382" s="113"/>
      <c r="BA382" s="113"/>
      <c r="BB382" s="113">
        <f t="shared" si="156"/>
        <v>0</v>
      </c>
      <c r="BC382" s="113">
        <f t="shared" si="156"/>
        <v>0</v>
      </c>
      <c r="BD382" s="113">
        <f t="shared" si="156"/>
        <v>0</v>
      </c>
      <c r="BE382" s="113">
        <f t="shared" si="156"/>
        <v>0</v>
      </c>
      <c r="BF382" s="113">
        <f t="shared" si="156"/>
        <v>0</v>
      </c>
      <c r="BG382" s="113">
        <f t="shared" si="156"/>
        <v>0</v>
      </c>
      <c r="BH382" s="113">
        <f t="shared" si="156"/>
        <v>0</v>
      </c>
      <c r="BI382" s="113">
        <f t="shared" si="156"/>
        <v>0</v>
      </c>
      <c r="BJ382" s="113">
        <f t="shared" si="156"/>
        <v>0</v>
      </c>
      <c r="BK382" s="113">
        <f t="shared" si="156"/>
        <v>0</v>
      </c>
      <c r="BL382" s="113">
        <f t="shared" si="156"/>
        <v>0</v>
      </c>
      <c r="BM382" s="113">
        <f t="shared" si="156"/>
        <v>0</v>
      </c>
      <c r="BN382" s="113">
        <f t="shared" si="156"/>
        <v>0</v>
      </c>
    </row>
    <row r="383" spans="1:66">
      <c r="A383" s="102" t="s">
        <v>793</v>
      </c>
      <c r="B383" s="101" t="s">
        <v>794</v>
      </c>
      <c r="C383" s="113">
        <f t="shared" si="152"/>
        <v>2.83</v>
      </c>
      <c r="D383" s="113">
        <f t="shared" ref="D383:D389" si="157">SUM(E383:K383)</f>
        <v>0</v>
      </c>
      <c r="E383" s="113"/>
      <c r="F383" s="113"/>
      <c r="G383" s="113"/>
      <c r="H383" s="113"/>
      <c r="I383" s="113"/>
      <c r="J383" s="113"/>
      <c r="K383" s="113"/>
      <c r="L383" s="113">
        <f t="shared" ref="L383:L389" si="158">SUM(M383:AI383)</f>
        <v>2.83</v>
      </c>
      <c r="M383" s="113"/>
      <c r="N383" s="113"/>
      <c r="O383" s="113"/>
      <c r="P383" s="113"/>
      <c r="Q383" s="113">
        <v>1.2</v>
      </c>
      <c r="R383" s="113">
        <v>0</v>
      </c>
      <c r="S383" s="113">
        <v>0</v>
      </c>
      <c r="T383" s="113">
        <v>0</v>
      </c>
      <c r="U383" s="113">
        <v>0</v>
      </c>
      <c r="V383" s="113">
        <v>0</v>
      </c>
      <c r="W383" s="113">
        <v>0</v>
      </c>
      <c r="X383" s="113">
        <v>0</v>
      </c>
      <c r="Y383" s="113">
        <v>0</v>
      </c>
      <c r="Z383" s="113">
        <v>0</v>
      </c>
      <c r="AA383" s="113">
        <v>0</v>
      </c>
      <c r="AB383" s="113">
        <v>0.8</v>
      </c>
      <c r="AC383" s="113"/>
      <c r="AD383" s="113">
        <v>0.83</v>
      </c>
      <c r="AE383" s="113">
        <v>0</v>
      </c>
      <c r="AF383" s="113">
        <v>0</v>
      </c>
      <c r="AG383" s="113">
        <v>0</v>
      </c>
      <c r="AH383" s="113">
        <v>0</v>
      </c>
      <c r="AI383" s="113">
        <v>0</v>
      </c>
      <c r="AJ383" s="113">
        <f t="shared" ref="AJ383:AJ389" si="159">SUM(AK383:AT383)</f>
        <v>0</v>
      </c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>
        <f t="shared" ref="BB383:BB406" si="160">SUM(BC383:BJ383)</f>
        <v>0</v>
      </c>
      <c r="BC383" s="113"/>
      <c r="BD383" s="113"/>
      <c r="BE383" s="113"/>
      <c r="BF383" s="113"/>
      <c r="BG383" s="113"/>
      <c r="BH383" s="113"/>
      <c r="BI383" s="113"/>
      <c r="BJ383" s="113"/>
      <c r="BK383" s="113"/>
      <c r="BL383" s="113"/>
      <c r="BM383" s="113"/>
      <c r="BN383" s="113"/>
    </row>
    <row r="384" hidden="1" spans="1:66">
      <c r="A384" s="102" t="s">
        <v>795</v>
      </c>
      <c r="B384" s="101" t="s">
        <v>796</v>
      </c>
      <c r="C384" s="113">
        <f t="shared" si="152"/>
        <v>0</v>
      </c>
      <c r="D384" s="113">
        <f t="shared" si="157"/>
        <v>0</v>
      </c>
      <c r="E384" s="113"/>
      <c r="F384" s="113"/>
      <c r="G384" s="113"/>
      <c r="H384" s="113"/>
      <c r="I384" s="113"/>
      <c r="J384" s="113"/>
      <c r="K384" s="113"/>
      <c r="L384" s="113">
        <f t="shared" si="158"/>
        <v>0</v>
      </c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>
        <f t="shared" si="159"/>
        <v>0</v>
      </c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>
        <f t="shared" si="160"/>
        <v>0</v>
      </c>
      <c r="BC384" s="113"/>
      <c r="BD384" s="113"/>
      <c r="BE384" s="113"/>
      <c r="BF384" s="113"/>
      <c r="BG384" s="113"/>
      <c r="BH384" s="113"/>
      <c r="BI384" s="113"/>
      <c r="BJ384" s="113"/>
      <c r="BK384" s="113"/>
      <c r="BL384" s="113"/>
      <c r="BM384" s="113"/>
      <c r="BN384" s="113"/>
    </row>
    <row r="385" hidden="1" spans="1:66">
      <c r="A385" s="102" t="s">
        <v>797</v>
      </c>
      <c r="B385" s="101" t="s">
        <v>798</v>
      </c>
      <c r="C385" s="113">
        <f t="shared" si="152"/>
        <v>0</v>
      </c>
      <c r="D385" s="113">
        <f t="shared" si="157"/>
        <v>0</v>
      </c>
      <c r="E385" s="113"/>
      <c r="F385" s="113"/>
      <c r="G385" s="113"/>
      <c r="H385" s="113"/>
      <c r="I385" s="113"/>
      <c r="J385" s="113"/>
      <c r="K385" s="113"/>
      <c r="L385" s="113">
        <f t="shared" si="158"/>
        <v>0</v>
      </c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>
        <f t="shared" si="159"/>
        <v>0</v>
      </c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>
        <f t="shared" si="160"/>
        <v>0</v>
      </c>
      <c r="BC385" s="113"/>
      <c r="BD385" s="113"/>
      <c r="BE385" s="113"/>
      <c r="BF385" s="113"/>
      <c r="BG385" s="113"/>
      <c r="BH385" s="113"/>
      <c r="BI385" s="113"/>
      <c r="BJ385" s="113"/>
      <c r="BK385" s="113"/>
      <c r="BL385" s="113"/>
      <c r="BM385" s="113"/>
      <c r="BN385" s="113"/>
    </row>
    <row r="386" hidden="1" spans="1:66">
      <c r="A386" s="102" t="s">
        <v>799</v>
      </c>
      <c r="B386" s="101" t="s">
        <v>800</v>
      </c>
      <c r="C386" s="113">
        <f t="shared" si="152"/>
        <v>0</v>
      </c>
      <c r="D386" s="113">
        <f t="shared" si="157"/>
        <v>0</v>
      </c>
      <c r="E386" s="113"/>
      <c r="F386" s="113"/>
      <c r="G386" s="113"/>
      <c r="H386" s="113"/>
      <c r="I386" s="113"/>
      <c r="J386" s="113"/>
      <c r="K386" s="113"/>
      <c r="L386" s="113">
        <f t="shared" si="158"/>
        <v>0</v>
      </c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>
        <f t="shared" si="159"/>
        <v>0</v>
      </c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>
        <f t="shared" si="160"/>
        <v>0</v>
      </c>
      <c r="BC386" s="113"/>
      <c r="BD386" s="113"/>
      <c r="BE386" s="113"/>
      <c r="BF386" s="113"/>
      <c r="BG386" s="113"/>
      <c r="BH386" s="113"/>
      <c r="BI386" s="113"/>
      <c r="BJ386" s="113"/>
      <c r="BK386" s="113"/>
      <c r="BL386" s="113"/>
      <c r="BM386" s="113"/>
      <c r="BN386" s="113"/>
    </row>
    <row r="387" spans="1:66">
      <c r="A387" s="102" t="s">
        <v>801</v>
      </c>
      <c r="B387" s="101" t="s">
        <v>802</v>
      </c>
      <c r="C387" s="113">
        <f t="shared" si="152"/>
        <v>47</v>
      </c>
      <c r="D387" s="113">
        <f t="shared" si="157"/>
        <v>0</v>
      </c>
      <c r="E387" s="113"/>
      <c r="F387" s="113"/>
      <c r="G387" s="113"/>
      <c r="H387" s="113"/>
      <c r="I387" s="113"/>
      <c r="J387" s="113"/>
      <c r="K387" s="113"/>
      <c r="L387" s="113">
        <f t="shared" si="158"/>
        <v>0</v>
      </c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>
        <f t="shared" si="159"/>
        <v>47</v>
      </c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>
        <v>47</v>
      </c>
      <c r="AU387" s="113"/>
      <c r="AV387" s="113"/>
      <c r="AW387" s="113"/>
      <c r="AX387" s="113"/>
      <c r="AY387" s="113"/>
      <c r="AZ387" s="113"/>
      <c r="BA387" s="113"/>
      <c r="BB387" s="113">
        <f t="shared" si="160"/>
        <v>0</v>
      </c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  <c r="BM387" s="113"/>
      <c r="BN387" s="113"/>
    </row>
    <row r="388" spans="1:66">
      <c r="A388" s="102">
        <v>2100410</v>
      </c>
      <c r="B388" s="101" t="s">
        <v>803</v>
      </c>
      <c r="C388" s="113">
        <f t="shared" si="152"/>
        <v>0.9</v>
      </c>
      <c r="D388" s="113"/>
      <c r="E388" s="113"/>
      <c r="F388" s="113"/>
      <c r="G388" s="113"/>
      <c r="H388" s="113"/>
      <c r="I388" s="113"/>
      <c r="J388" s="113"/>
      <c r="K388" s="113"/>
      <c r="L388" s="113">
        <f t="shared" si="158"/>
        <v>0.9</v>
      </c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>
        <v>0.9</v>
      </c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  <c r="BH388" s="113"/>
      <c r="BI388" s="113"/>
      <c r="BJ388" s="113"/>
      <c r="BK388" s="113"/>
      <c r="BL388" s="113"/>
      <c r="BM388" s="113"/>
      <c r="BN388" s="113"/>
    </row>
    <row r="389" hidden="1" spans="1:66">
      <c r="A389" s="102" t="s">
        <v>804</v>
      </c>
      <c r="B389" s="101" t="s">
        <v>805</v>
      </c>
      <c r="C389" s="113">
        <f t="shared" si="152"/>
        <v>0</v>
      </c>
      <c r="D389" s="113">
        <f t="shared" si="157"/>
        <v>0</v>
      </c>
      <c r="E389" s="113"/>
      <c r="F389" s="113"/>
      <c r="G389" s="113"/>
      <c r="H389" s="113"/>
      <c r="I389" s="113"/>
      <c r="J389" s="113"/>
      <c r="K389" s="113"/>
      <c r="L389" s="113">
        <f t="shared" si="158"/>
        <v>0</v>
      </c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>
        <f t="shared" si="159"/>
        <v>0</v>
      </c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>
        <f t="shared" si="160"/>
        <v>0</v>
      </c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  <c r="BM389" s="113"/>
      <c r="BN389" s="113"/>
    </row>
    <row r="390" spans="1:66">
      <c r="A390" s="102" t="s">
        <v>806</v>
      </c>
      <c r="B390" s="101" t="s">
        <v>807</v>
      </c>
      <c r="C390" s="113">
        <f t="shared" si="152"/>
        <v>1450.86</v>
      </c>
      <c r="D390" s="113">
        <f>SUM(D391:D397)</f>
        <v>956.85</v>
      </c>
      <c r="E390" s="113">
        <f t="shared" ref="E390:L390" si="161">SUM(E391:E397)</f>
        <v>0</v>
      </c>
      <c r="F390" s="113">
        <f t="shared" si="161"/>
        <v>0</v>
      </c>
      <c r="G390" s="113">
        <f t="shared" si="161"/>
        <v>0</v>
      </c>
      <c r="H390" s="113">
        <f t="shared" si="161"/>
        <v>956.85</v>
      </c>
      <c r="I390" s="113">
        <f t="shared" si="161"/>
        <v>0</v>
      </c>
      <c r="J390" s="113">
        <f t="shared" si="161"/>
        <v>0</v>
      </c>
      <c r="K390" s="113">
        <f t="shared" si="161"/>
        <v>0</v>
      </c>
      <c r="L390" s="113">
        <f t="shared" si="161"/>
        <v>6.26</v>
      </c>
      <c r="M390" s="113">
        <f t="shared" ref="M390:AT390" si="162">SUM(M391:M397)</f>
        <v>0.3</v>
      </c>
      <c r="N390" s="113">
        <f t="shared" si="162"/>
        <v>0.2</v>
      </c>
      <c r="O390" s="113">
        <f t="shared" si="162"/>
        <v>0</v>
      </c>
      <c r="P390" s="113">
        <f t="shared" si="162"/>
        <v>0</v>
      </c>
      <c r="Q390" s="113">
        <f t="shared" si="162"/>
        <v>0</v>
      </c>
      <c r="R390" s="113">
        <f t="shared" si="162"/>
        <v>0.3</v>
      </c>
      <c r="S390" s="113">
        <f t="shared" si="162"/>
        <v>0</v>
      </c>
      <c r="T390" s="113">
        <f t="shared" si="162"/>
        <v>0</v>
      </c>
      <c r="U390" s="113">
        <f t="shared" si="162"/>
        <v>0.1</v>
      </c>
      <c r="V390" s="113">
        <f t="shared" si="162"/>
        <v>0</v>
      </c>
      <c r="W390" s="113">
        <f t="shared" si="162"/>
        <v>4.96</v>
      </c>
      <c r="X390" s="113">
        <f t="shared" si="162"/>
        <v>0</v>
      </c>
      <c r="Y390" s="113">
        <f t="shared" si="162"/>
        <v>0</v>
      </c>
      <c r="Z390" s="113">
        <f t="shared" si="162"/>
        <v>0</v>
      </c>
      <c r="AA390" s="113"/>
      <c r="AB390" s="113"/>
      <c r="AC390" s="113">
        <f t="shared" si="162"/>
        <v>0</v>
      </c>
      <c r="AD390" s="113">
        <f t="shared" si="162"/>
        <v>0</v>
      </c>
      <c r="AE390" s="113">
        <f t="shared" si="162"/>
        <v>0</v>
      </c>
      <c r="AF390" s="113">
        <f t="shared" si="162"/>
        <v>0</v>
      </c>
      <c r="AG390" s="113">
        <f t="shared" si="162"/>
        <v>0</v>
      </c>
      <c r="AH390" s="113">
        <f t="shared" si="162"/>
        <v>0.4</v>
      </c>
      <c r="AI390" s="113">
        <f t="shared" si="162"/>
        <v>0</v>
      </c>
      <c r="AJ390" s="113">
        <f t="shared" si="162"/>
        <v>486.85</v>
      </c>
      <c r="AK390" s="113">
        <f t="shared" si="162"/>
        <v>0</v>
      </c>
      <c r="AL390" s="113">
        <f t="shared" si="162"/>
        <v>0</v>
      </c>
      <c r="AM390" s="113">
        <f t="shared" si="162"/>
        <v>0</v>
      </c>
      <c r="AN390" s="113">
        <f t="shared" si="162"/>
        <v>35.75</v>
      </c>
      <c r="AO390" s="113">
        <f t="shared" si="162"/>
        <v>0</v>
      </c>
      <c r="AP390" s="113">
        <f t="shared" si="162"/>
        <v>451.1</v>
      </c>
      <c r="AQ390" s="113">
        <f t="shared" si="162"/>
        <v>0</v>
      </c>
      <c r="AR390" s="113">
        <f t="shared" si="162"/>
        <v>0</v>
      </c>
      <c r="AS390" s="113">
        <f t="shared" si="162"/>
        <v>0</v>
      </c>
      <c r="AT390" s="113">
        <f t="shared" si="162"/>
        <v>0</v>
      </c>
      <c r="AU390" s="113">
        <f>SUM(AU397)</f>
        <v>0</v>
      </c>
      <c r="AV390" s="113">
        <f>SUM(AV397)</f>
        <v>0</v>
      </c>
      <c r="AW390" s="113">
        <f>SUM(AW397)</f>
        <v>0</v>
      </c>
      <c r="AX390" s="113">
        <f>SUM(AX397)</f>
        <v>0</v>
      </c>
      <c r="AY390" s="113">
        <f>SUM(AY397)</f>
        <v>0</v>
      </c>
      <c r="AZ390" s="113"/>
      <c r="BA390" s="113"/>
      <c r="BB390" s="113">
        <f>SUM(BB391:BB397)</f>
        <v>0.9</v>
      </c>
      <c r="BC390" s="113">
        <f>SUM(BC391:BC397)</f>
        <v>0.9</v>
      </c>
      <c r="BD390" s="113">
        <f t="shared" ref="BD390:BN390" si="163">SUM(BD397)</f>
        <v>0</v>
      </c>
      <c r="BE390" s="113">
        <f t="shared" si="163"/>
        <v>0</v>
      </c>
      <c r="BF390" s="113">
        <f t="shared" si="163"/>
        <v>0</v>
      </c>
      <c r="BG390" s="113">
        <f t="shared" si="163"/>
        <v>0</v>
      </c>
      <c r="BH390" s="113">
        <f t="shared" si="163"/>
        <v>0</v>
      </c>
      <c r="BI390" s="113">
        <f t="shared" si="163"/>
        <v>0</v>
      </c>
      <c r="BJ390" s="113">
        <f t="shared" si="163"/>
        <v>0</v>
      </c>
      <c r="BK390" s="113">
        <f t="shared" si="163"/>
        <v>0</v>
      </c>
      <c r="BL390" s="113">
        <f t="shared" si="163"/>
        <v>0</v>
      </c>
      <c r="BM390" s="113">
        <f t="shared" si="163"/>
        <v>0</v>
      </c>
      <c r="BN390" s="113">
        <f t="shared" si="163"/>
        <v>0</v>
      </c>
    </row>
    <row r="391" spans="1:66">
      <c r="A391" s="102" t="s">
        <v>808</v>
      </c>
      <c r="B391" s="101" t="s">
        <v>809</v>
      </c>
      <c r="C391" s="113">
        <f t="shared" si="152"/>
        <v>659.59</v>
      </c>
      <c r="D391" s="113">
        <f>SUM(E391:K391)</f>
        <v>659.59</v>
      </c>
      <c r="E391" s="113"/>
      <c r="F391" s="113"/>
      <c r="G391" s="113"/>
      <c r="H391" s="113">
        <v>659.59</v>
      </c>
      <c r="I391" s="113"/>
      <c r="J391" s="113"/>
      <c r="K391" s="113"/>
      <c r="L391" s="113">
        <f>SUM(M391:AI391)</f>
        <v>0</v>
      </c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>
        <f t="shared" ref="AJ391:AJ397" si="164">SUM(AK391:AT391)</f>
        <v>0</v>
      </c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>
        <f t="shared" si="160"/>
        <v>0</v>
      </c>
      <c r="BC391" s="113"/>
      <c r="BD391" s="113"/>
      <c r="BE391" s="113"/>
      <c r="BF391" s="113"/>
      <c r="BG391" s="113"/>
      <c r="BH391" s="113"/>
      <c r="BI391" s="113"/>
      <c r="BJ391" s="113"/>
      <c r="BK391" s="113"/>
      <c r="BL391" s="113"/>
      <c r="BM391" s="113"/>
      <c r="BN391" s="113"/>
    </row>
    <row r="392" spans="1:66">
      <c r="A392" s="102" t="s">
        <v>810</v>
      </c>
      <c r="B392" s="101" t="s">
        <v>811</v>
      </c>
      <c r="C392" s="113">
        <f t="shared" si="152"/>
        <v>297.26</v>
      </c>
      <c r="D392" s="113">
        <f>SUM(E392:K392)</f>
        <v>297.26</v>
      </c>
      <c r="E392" s="113"/>
      <c r="F392" s="113"/>
      <c r="G392" s="113"/>
      <c r="H392" s="113">
        <v>297.26</v>
      </c>
      <c r="I392" s="113"/>
      <c r="J392" s="113"/>
      <c r="K392" s="113"/>
      <c r="L392" s="113">
        <f>SUM(M392:AI392)</f>
        <v>0</v>
      </c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>
        <f t="shared" si="164"/>
        <v>0</v>
      </c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>
        <f t="shared" si="160"/>
        <v>0</v>
      </c>
      <c r="BC392" s="113"/>
      <c r="BD392" s="113"/>
      <c r="BE392" s="113"/>
      <c r="BF392" s="113"/>
      <c r="BG392" s="113"/>
      <c r="BH392" s="113"/>
      <c r="BI392" s="113"/>
      <c r="BJ392" s="113"/>
      <c r="BK392" s="113"/>
      <c r="BL392" s="113"/>
      <c r="BM392" s="113"/>
      <c r="BN392" s="113"/>
    </row>
    <row r="393" hidden="1" spans="1:66">
      <c r="A393" s="102">
        <v>2100504</v>
      </c>
      <c r="B393" s="101" t="s">
        <v>812</v>
      </c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>
        <f t="shared" si="160"/>
        <v>0</v>
      </c>
      <c r="BC393" s="113"/>
      <c r="BD393" s="113"/>
      <c r="BE393" s="113"/>
      <c r="BF393" s="113"/>
      <c r="BG393" s="113"/>
      <c r="BH393" s="113"/>
      <c r="BI393" s="113"/>
      <c r="BJ393" s="113"/>
      <c r="BK393" s="113"/>
      <c r="BL393" s="113"/>
      <c r="BM393" s="113"/>
      <c r="BN393" s="113"/>
    </row>
    <row r="394" spans="1:66">
      <c r="A394" s="102" t="s">
        <v>813</v>
      </c>
      <c r="B394" s="101" t="s">
        <v>814</v>
      </c>
      <c r="C394" s="113">
        <f t="shared" ref="C394:C457" si="165">D394+L394+AJ394+AU394+AX394+BB394+BK394</f>
        <v>284.66</v>
      </c>
      <c r="D394" s="113">
        <f t="shared" ref="D394:D438" si="166">SUM(E394:K394)</f>
        <v>0</v>
      </c>
      <c r="E394" s="113"/>
      <c r="F394" s="113"/>
      <c r="G394" s="113"/>
      <c r="H394" s="113"/>
      <c r="I394" s="113"/>
      <c r="J394" s="113"/>
      <c r="K394" s="113"/>
      <c r="L394" s="113">
        <f>SUM(M394:AI394)</f>
        <v>6.26</v>
      </c>
      <c r="M394" s="113">
        <v>0.3</v>
      </c>
      <c r="N394" s="113">
        <v>0.2</v>
      </c>
      <c r="O394" s="113">
        <v>0</v>
      </c>
      <c r="P394" s="113">
        <v>0</v>
      </c>
      <c r="Q394" s="113">
        <v>0</v>
      </c>
      <c r="R394" s="113">
        <v>0.3</v>
      </c>
      <c r="S394" s="113">
        <v>0</v>
      </c>
      <c r="T394" s="113">
        <v>0</v>
      </c>
      <c r="U394" s="113">
        <v>0.1</v>
      </c>
      <c r="V394" s="113">
        <v>0</v>
      </c>
      <c r="W394" s="113">
        <v>4.96</v>
      </c>
      <c r="X394" s="113">
        <v>0</v>
      </c>
      <c r="Y394" s="113">
        <v>0</v>
      </c>
      <c r="Z394" s="113">
        <v>0</v>
      </c>
      <c r="AA394" s="113">
        <v>0</v>
      </c>
      <c r="AB394" s="113">
        <v>0</v>
      </c>
      <c r="AC394" s="113">
        <v>0</v>
      </c>
      <c r="AD394" s="113">
        <v>0</v>
      </c>
      <c r="AE394" s="113">
        <v>0</v>
      </c>
      <c r="AF394" s="113">
        <v>0</v>
      </c>
      <c r="AG394" s="113">
        <v>0</v>
      </c>
      <c r="AH394" s="113">
        <v>0.4</v>
      </c>
      <c r="AI394" s="113">
        <v>0</v>
      </c>
      <c r="AJ394" s="113">
        <f t="shared" si="164"/>
        <v>277.5</v>
      </c>
      <c r="AK394" s="113"/>
      <c r="AL394" s="113"/>
      <c r="AM394" s="113"/>
      <c r="AN394" s="113"/>
      <c r="AO394" s="113"/>
      <c r="AP394" s="113">
        <v>277.5</v>
      </c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>
        <f t="shared" si="160"/>
        <v>0.9</v>
      </c>
      <c r="BC394" s="113">
        <v>0.9</v>
      </c>
      <c r="BD394" s="113"/>
      <c r="BE394" s="113"/>
      <c r="BF394" s="113"/>
      <c r="BG394" s="113"/>
      <c r="BH394" s="113"/>
      <c r="BI394" s="113"/>
      <c r="BJ394" s="113"/>
      <c r="BK394" s="113"/>
      <c r="BL394" s="113"/>
      <c r="BM394" s="113"/>
      <c r="BN394" s="113"/>
    </row>
    <row r="395" spans="1:66">
      <c r="A395" s="102" t="s">
        <v>815</v>
      </c>
      <c r="B395" s="101" t="s">
        <v>816</v>
      </c>
      <c r="C395" s="113">
        <f t="shared" si="165"/>
        <v>68</v>
      </c>
      <c r="D395" s="113">
        <f t="shared" si="166"/>
        <v>0</v>
      </c>
      <c r="E395" s="113"/>
      <c r="F395" s="113"/>
      <c r="G395" s="113"/>
      <c r="H395" s="113"/>
      <c r="I395" s="113"/>
      <c r="J395" s="113"/>
      <c r="K395" s="113"/>
      <c r="L395" s="113">
        <f>SUM(M395:AI395)</f>
        <v>0</v>
      </c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>
        <f t="shared" si="164"/>
        <v>68</v>
      </c>
      <c r="AK395" s="113"/>
      <c r="AL395" s="113"/>
      <c r="AM395" s="113"/>
      <c r="AN395" s="113"/>
      <c r="AO395" s="113"/>
      <c r="AP395" s="113">
        <v>68</v>
      </c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>
        <f t="shared" si="160"/>
        <v>0</v>
      </c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</row>
    <row r="396" spans="1:66">
      <c r="A396" s="102">
        <v>2100509</v>
      </c>
      <c r="B396" s="101" t="s">
        <v>817</v>
      </c>
      <c r="C396" s="113">
        <f t="shared" si="165"/>
        <v>35.75</v>
      </c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>
        <f t="shared" si="164"/>
        <v>35.75</v>
      </c>
      <c r="AK396" s="113"/>
      <c r="AL396" s="113"/>
      <c r="AM396" s="113"/>
      <c r="AN396" s="113">
        <v>35.75</v>
      </c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>
        <f t="shared" si="160"/>
        <v>0</v>
      </c>
      <c r="BC396" s="113"/>
      <c r="BD396" s="113"/>
      <c r="BE396" s="113"/>
      <c r="BF396" s="113"/>
      <c r="BG396" s="113"/>
      <c r="BH396" s="113"/>
      <c r="BI396" s="113"/>
      <c r="BJ396" s="113"/>
      <c r="BK396" s="113"/>
      <c r="BL396" s="113"/>
      <c r="BM396" s="113"/>
      <c r="BN396" s="113"/>
    </row>
    <row r="397" spans="1:66">
      <c r="A397" s="102" t="s">
        <v>818</v>
      </c>
      <c r="B397" s="101" t="s">
        <v>819</v>
      </c>
      <c r="C397" s="113">
        <f t="shared" si="165"/>
        <v>105.6</v>
      </c>
      <c r="D397" s="113">
        <f t="shared" si="166"/>
        <v>0</v>
      </c>
      <c r="E397" s="113"/>
      <c r="F397" s="113"/>
      <c r="G397" s="113"/>
      <c r="H397" s="113"/>
      <c r="I397" s="113"/>
      <c r="J397" s="113"/>
      <c r="K397" s="113"/>
      <c r="L397" s="113">
        <f>SUM(M397:AI397)</f>
        <v>0</v>
      </c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>
        <f t="shared" si="164"/>
        <v>105.6</v>
      </c>
      <c r="AK397" s="113"/>
      <c r="AL397" s="113"/>
      <c r="AM397" s="113"/>
      <c r="AN397" s="113"/>
      <c r="AO397" s="113"/>
      <c r="AP397" s="113">
        <v>105.6</v>
      </c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>
        <f t="shared" si="160"/>
        <v>0</v>
      </c>
      <c r="BC397" s="113"/>
      <c r="BD397" s="113"/>
      <c r="BE397" s="113"/>
      <c r="BF397" s="113"/>
      <c r="BG397" s="113"/>
      <c r="BH397" s="113"/>
      <c r="BI397" s="113"/>
      <c r="BJ397" s="113"/>
      <c r="BK397" s="113"/>
      <c r="BL397" s="113"/>
      <c r="BM397" s="113"/>
      <c r="BN397" s="113"/>
    </row>
    <row r="398" spans="1:66">
      <c r="A398" s="102" t="s">
        <v>820</v>
      </c>
      <c r="B398" s="101" t="s">
        <v>821</v>
      </c>
      <c r="C398" s="113">
        <f t="shared" si="165"/>
        <v>284.68602994</v>
      </c>
      <c r="D398" s="113">
        <f>SUM(D399:D401)</f>
        <v>85.1720145</v>
      </c>
      <c r="E398" s="113">
        <f t="shared" ref="E398:L398" si="167">SUM(E399:E401)</f>
        <v>32.5936</v>
      </c>
      <c r="F398" s="113">
        <f t="shared" si="167"/>
        <v>6.498</v>
      </c>
      <c r="G398" s="113">
        <f t="shared" si="167"/>
        <v>0.888</v>
      </c>
      <c r="H398" s="113">
        <f t="shared" si="167"/>
        <v>19.5478145</v>
      </c>
      <c r="I398" s="113">
        <f t="shared" si="167"/>
        <v>0</v>
      </c>
      <c r="J398" s="113">
        <f t="shared" si="167"/>
        <v>22.0926</v>
      </c>
      <c r="K398" s="113">
        <f t="shared" si="167"/>
        <v>3.552</v>
      </c>
      <c r="L398" s="113">
        <f t="shared" si="167"/>
        <v>21.20321544</v>
      </c>
      <c r="M398" s="113">
        <f t="shared" ref="M398:AT398" si="168">SUM(M399:M401)</f>
        <v>0.495</v>
      </c>
      <c r="N398" s="113">
        <f t="shared" si="168"/>
        <v>0</v>
      </c>
      <c r="O398" s="113">
        <f t="shared" si="168"/>
        <v>0</v>
      </c>
      <c r="P398" s="113">
        <f t="shared" si="168"/>
        <v>0.018</v>
      </c>
      <c r="Q398" s="113">
        <f t="shared" si="168"/>
        <v>0.171</v>
      </c>
      <c r="R398" s="113">
        <f t="shared" si="168"/>
        <v>0.64408</v>
      </c>
      <c r="S398" s="113">
        <f t="shared" si="168"/>
        <v>0.47808</v>
      </c>
      <c r="T398" s="113">
        <f t="shared" si="168"/>
        <v>0</v>
      </c>
      <c r="U398" s="113">
        <f t="shared" si="168"/>
        <v>1.485</v>
      </c>
      <c r="V398" s="113">
        <f t="shared" si="168"/>
        <v>0</v>
      </c>
      <c r="W398" s="113">
        <f t="shared" si="168"/>
        <v>0</v>
      </c>
      <c r="X398" s="113">
        <f t="shared" si="168"/>
        <v>0</v>
      </c>
      <c r="Y398" s="113">
        <f t="shared" si="168"/>
        <v>0.198</v>
      </c>
      <c r="Z398" s="113">
        <f t="shared" si="168"/>
        <v>0.926799</v>
      </c>
      <c r="AA398" s="113">
        <f t="shared" si="168"/>
        <v>0.18572544</v>
      </c>
      <c r="AB398" s="113">
        <f t="shared" si="168"/>
        <v>0</v>
      </c>
      <c r="AC398" s="113">
        <f t="shared" si="168"/>
        <v>0</v>
      </c>
      <c r="AD398" s="113">
        <f t="shared" si="168"/>
        <v>8.04</v>
      </c>
      <c r="AE398" s="113">
        <f t="shared" si="168"/>
        <v>0</v>
      </c>
      <c r="AF398" s="113">
        <f t="shared" si="168"/>
        <v>0.926799</v>
      </c>
      <c r="AG398" s="113">
        <f t="shared" si="168"/>
        <v>1.235732</v>
      </c>
      <c r="AH398" s="113">
        <f t="shared" si="168"/>
        <v>6.3</v>
      </c>
      <c r="AI398" s="113">
        <f t="shared" si="168"/>
        <v>0.099</v>
      </c>
      <c r="AJ398" s="113">
        <f t="shared" si="168"/>
        <v>178.3108</v>
      </c>
      <c r="AK398" s="113">
        <f t="shared" si="168"/>
        <v>0</v>
      </c>
      <c r="AL398" s="113">
        <f t="shared" si="168"/>
        <v>0</v>
      </c>
      <c r="AM398" s="113">
        <f t="shared" si="168"/>
        <v>0</v>
      </c>
      <c r="AN398" s="113">
        <f t="shared" si="168"/>
        <v>114.48</v>
      </c>
      <c r="AO398" s="113">
        <f t="shared" si="168"/>
        <v>26.5</v>
      </c>
      <c r="AP398" s="113">
        <f t="shared" si="168"/>
        <v>0</v>
      </c>
      <c r="AQ398" s="113">
        <f t="shared" si="168"/>
        <v>4.28</v>
      </c>
      <c r="AR398" s="113">
        <f t="shared" si="168"/>
        <v>0</v>
      </c>
      <c r="AS398" s="113">
        <f t="shared" si="168"/>
        <v>0</v>
      </c>
      <c r="AT398" s="113">
        <f t="shared" si="168"/>
        <v>33.0508</v>
      </c>
      <c r="AU398" s="113">
        <f t="shared" ref="AU398:BN398" si="169">SUM(AU400:AU401)</f>
        <v>0</v>
      </c>
      <c r="AV398" s="113">
        <f t="shared" si="169"/>
        <v>0</v>
      </c>
      <c r="AW398" s="113">
        <f t="shared" si="169"/>
        <v>0</v>
      </c>
      <c r="AX398" s="113">
        <f t="shared" si="169"/>
        <v>0</v>
      </c>
      <c r="AY398" s="113">
        <f t="shared" si="169"/>
        <v>0</v>
      </c>
      <c r="AZ398" s="113"/>
      <c r="BA398" s="113">
        <f t="shared" si="169"/>
        <v>0</v>
      </c>
      <c r="BB398" s="113">
        <f t="shared" si="160"/>
        <v>0</v>
      </c>
      <c r="BC398" s="113">
        <f t="shared" si="169"/>
        <v>0</v>
      </c>
      <c r="BD398" s="113">
        <f t="shared" si="169"/>
        <v>0</v>
      </c>
      <c r="BE398" s="113">
        <f t="shared" si="169"/>
        <v>0</v>
      </c>
      <c r="BF398" s="113">
        <f t="shared" si="169"/>
        <v>0</v>
      </c>
      <c r="BG398" s="113">
        <f t="shared" si="169"/>
        <v>0</v>
      </c>
      <c r="BH398" s="113">
        <f t="shared" si="169"/>
        <v>0</v>
      </c>
      <c r="BI398" s="113">
        <f t="shared" si="169"/>
        <v>0</v>
      </c>
      <c r="BJ398" s="113">
        <f t="shared" si="169"/>
        <v>0</v>
      </c>
      <c r="BK398" s="113">
        <f t="shared" si="169"/>
        <v>0</v>
      </c>
      <c r="BL398" s="113">
        <f t="shared" si="169"/>
        <v>0</v>
      </c>
      <c r="BM398" s="113">
        <f t="shared" si="169"/>
        <v>0</v>
      </c>
      <c r="BN398" s="113">
        <f t="shared" si="169"/>
        <v>0</v>
      </c>
    </row>
    <row r="399" spans="1:66">
      <c r="A399" s="102">
        <v>2100716</v>
      </c>
      <c r="B399" s="101" t="s">
        <v>822</v>
      </c>
      <c r="C399" s="113">
        <f t="shared" si="165"/>
        <v>54.43888719</v>
      </c>
      <c r="D399" s="113">
        <f t="shared" si="166"/>
        <v>36.44500675</v>
      </c>
      <c r="E399" s="113">
        <v>13.4716</v>
      </c>
      <c r="F399" s="113">
        <v>6.498</v>
      </c>
      <c r="G399" s="113">
        <v>0.6024</v>
      </c>
      <c r="H399" s="113">
        <v>8.29750675</v>
      </c>
      <c r="I399" s="113">
        <v>0</v>
      </c>
      <c r="J399" s="113">
        <v>4.0235</v>
      </c>
      <c r="K399" s="113">
        <v>3.552</v>
      </c>
      <c r="L399" s="113">
        <f>SUM(M399:AI399)</f>
        <v>16.02158044</v>
      </c>
      <c r="M399" s="113">
        <v>0.225</v>
      </c>
      <c r="N399" s="113">
        <v>0</v>
      </c>
      <c r="O399" s="113">
        <v>0</v>
      </c>
      <c r="P399" s="113">
        <v>0.018</v>
      </c>
      <c r="Q399" s="113">
        <v>0.171</v>
      </c>
      <c r="R399" s="113">
        <v>0.42808</v>
      </c>
      <c r="S399" s="113">
        <v>0.47808</v>
      </c>
      <c r="T399" s="113">
        <v>0</v>
      </c>
      <c r="U399" s="113">
        <v>0.675</v>
      </c>
      <c r="V399" s="113">
        <v>0</v>
      </c>
      <c r="W399" s="113">
        <v>0</v>
      </c>
      <c r="X399" s="113">
        <v>0</v>
      </c>
      <c r="Y399" s="113">
        <v>0.09</v>
      </c>
      <c r="Z399" s="113">
        <v>0.3689325</v>
      </c>
      <c r="AA399" s="113">
        <v>0.12164544</v>
      </c>
      <c r="AB399" s="113">
        <v>0</v>
      </c>
      <c r="AC399" s="113">
        <v>0</v>
      </c>
      <c r="AD399" s="113">
        <v>8.04</v>
      </c>
      <c r="AE399" s="113">
        <v>0</v>
      </c>
      <c r="AF399" s="113">
        <v>0.3689325</v>
      </c>
      <c r="AG399" s="113">
        <v>0.49191</v>
      </c>
      <c r="AH399" s="113">
        <v>4.5</v>
      </c>
      <c r="AI399" s="113">
        <v>0.045</v>
      </c>
      <c r="AJ399" s="113">
        <f>SUM(AK399:BG399)</f>
        <v>1.9723</v>
      </c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>
        <v>1.9723</v>
      </c>
      <c r="AU399" s="113"/>
      <c r="AV399" s="113"/>
      <c r="AW399" s="113"/>
      <c r="AX399" s="113"/>
      <c r="AY399" s="113"/>
      <c r="AZ399" s="113"/>
      <c r="BA399" s="113"/>
      <c r="BB399" s="113">
        <f t="shared" si="160"/>
        <v>0</v>
      </c>
      <c r="BC399" s="113"/>
      <c r="BD399" s="113"/>
      <c r="BE399" s="113"/>
      <c r="BF399" s="113"/>
      <c r="BG399" s="113"/>
      <c r="BH399" s="113"/>
      <c r="BI399" s="113"/>
      <c r="BJ399" s="113"/>
      <c r="BK399" s="113"/>
      <c r="BL399" s="113"/>
      <c r="BM399" s="113"/>
      <c r="BN399" s="113"/>
    </row>
    <row r="400" hidden="1" spans="1:66">
      <c r="A400" s="102">
        <v>2100717</v>
      </c>
      <c r="B400" s="101" t="s">
        <v>823</v>
      </c>
      <c r="C400" s="113">
        <f t="shared" si="165"/>
        <v>0</v>
      </c>
      <c r="D400" s="113">
        <f t="shared" si="166"/>
        <v>0</v>
      </c>
      <c r="E400" s="113"/>
      <c r="F400" s="113"/>
      <c r="G400" s="113"/>
      <c r="H400" s="113"/>
      <c r="I400" s="113"/>
      <c r="J400" s="113"/>
      <c r="K400" s="113"/>
      <c r="L400" s="113">
        <f t="shared" ref="L400:L410" si="170">SUM(M400:AI400)</f>
        <v>0</v>
      </c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>
        <f>SUM(AK400:BG400)</f>
        <v>0</v>
      </c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>
        <f t="shared" si="160"/>
        <v>0</v>
      </c>
      <c r="BC400" s="113"/>
      <c r="BD400" s="113"/>
      <c r="BE400" s="113"/>
      <c r="BF400" s="113"/>
      <c r="BG400" s="113"/>
      <c r="BH400" s="113"/>
      <c r="BI400" s="113"/>
      <c r="BJ400" s="113"/>
      <c r="BK400" s="113"/>
      <c r="BL400" s="113"/>
      <c r="BM400" s="113"/>
      <c r="BN400" s="113"/>
    </row>
    <row r="401" spans="1:66">
      <c r="A401" s="102" t="s">
        <v>824</v>
      </c>
      <c r="B401" s="101" t="s">
        <v>825</v>
      </c>
      <c r="C401" s="113">
        <f t="shared" si="165"/>
        <v>230.24714275</v>
      </c>
      <c r="D401" s="113">
        <f t="shared" si="166"/>
        <v>48.72700775</v>
      </c>
      <c r="E401" s="113">
        <v>19.122</v>
      </c>
      <c r="F401" s="113">
        <v>0</v>
      </c>
      <c r="G401" s="113">
        <v>0.2856</v>
      </c>
      <c r="H401" s="113">
        <v>11.25030775</v>
      </c>
      <c r="I401" s="113">
        <v>0</v>
      </c>
      <c r="J401" s="113">
        <v>18.0691</v>
      </c>
      <c r="K401" s="113">
        <v>0</v>
      </c>
      <c r="L401" s="113">
        <f t="shared" si="170"/>
        <v>5.181635</v>
      </c>
      <c r="M401" s="113">
        <v>0.27</v>
      </c>
      <c r="N401" s="113">
        <v>0</v>
      </c>
      <c r="O401" s="113">
        <v>0</v>
      </c>
      <c r="P401" s="113">
        <v>0</v>
      </c>
      <c r="Q401" s="113">
        <v>0</v>
      </c>
      <c r="R401" s="113">
        <v>0.216</v>
      </c>
      <c r="S401" s="113">
        <v>0</v>
      </c>
      <c r="T401" s="113">
        <v>0</v>
      </c>
      <c r="U401" s="113">
        <v>0.81</v>
      </c>
      <c r="V401" s="113">
        <v>0</v>
      </c>
      <c r="W401" s="113">
        <v>0</v>
      </c>
      <c r="X401" s="113">
        <v>0</v>
      </c>
      <c r="Y401" s="113">
        <v>0.108</v>
      </c>
      <c r="Z401" s="113">
        <v>0.5578665</v>
      </c>
      <c r="AA401" s="113">
        <v>0.06408</v>
      </c>
      <c r="AB401" s="113">
        <v>0</v>
      </c>
      <c r="AC401" s="113">
        <v>0</v>
      </c>
      <c r="AD401" s="113">
        <v>0</v>
      </c>
      <c r="AE401" s="113">
        <v>0</v>
      </c>
      <c r="AF401" s="113">
        <v>0.5578665</v>
      </c>
      <c r="AG401" s="113">
        <v>0.743822</v>
      </c>
      <c r="AH401" s="113">
        <v>1.8</v>
      </c>
      <c r="AI401" s="113">
        <v>0.054</v>
      </c>
      <c r="AJ401" s="113">
        <f>SUM(AK401:BG401)</f>
        <v>176.3385</v>
      </c>
      <c r="AK401" s="113"/>
      <c r="AL401" s="113"/>
      <c r="AM401" s="113"/>
      <c r="AN401" s="113">
        <v>114.48</v>
      </c>
      <c r="AO401" s="113">
        <v>26.5</v>
      </c>
      <c r="AP401" s="113">
        <v>0</v>
      </c>
      <c r="AQ401" s="113">
        <v>4.28</v>
      </c>
      <c r="AR401" s="113">
        <v>0</v>
      </c>
      <c r="AS401" s="113">
        <v>0</v>
      </c>
      <c r="AT401" s="113">
        <v>31.0785</v>
      </c>
      <c r="AU401" s="113"/>
      <c r="AV401" s="113"/>
      <c r="AW401" s="113"/>
      <c r="AX401" s="113"/>
      <c r="AY401" s="113"/>
      <c r="AZ401" s="113"/>
      <c r="BA401" s="113"/>
      <c r="BB401" s="113">
        <f t="shared" si="160"/>
        <v>0</v>
      </c>
      <c r="BC401" s="113"/>
      <c r="BD401" s="113"/>
      <c r="BE401" s="113"/>
      <c r="BF401" s="113"/>
      <c r="BG401" s="113"/>
      <c r="BH401" s="113"/>
      <c r="BI401" s="113"/>
      <c r="BJ401" s="113"/>
      <c r="BK401" s="113"/>
      <c r="BL401" s="113"/>
      <c r="BM401" s="113"/>
      <c r="BN401" s="113"/>
    </row>
    <row r="402" spans="1:66">
      <c r="A402" s="102" t="s">
        <v>826</v>
      </c>
      <c r="B402" s="101" t="s">
        <v>827</v>
      </c>
      <c r="C402" s="113">
        <f t="shared" si="165"/>
        <v>37.740006</v>
      </c>
      <c r="D402" s="113">
        <f>SUM(D403:D408)</f>
        <v>24.767748</v>
      </c>
      <c r="E402" s="113">
        <f t="shared" ref="E402:BN402" si="171">SUM(E403:E408)</f>
        <v>2.6556</v>
      </c>
      <c r="F402" s="113">
        <f t="shared" si="171"/>
        <v>0</v>
      </c>
      <c r="G402" s="113">
        <f t="shared" si="171"/>
        <v>0</v>
      </c>
      <c r="H402" s="113">
        <f t="shared" si="171"/>
        <v>0.818448</v>
      </c>
      <c r="I402" s="113">
        <f t="shared" si="171"/>
        <v>0</v>
      </c>
      <c r="J402" s="113">
        <f t="shared" si="171"/>
        <v>3.5477</v>
      </c>
      <c r="K402" s="113">
        <f t="shared" si="171"/>
        <v>17.746</v>
      </c>
      <c r="L402" s="113">
        <f t="shared" si="170"/>
        <v>10.553958</v>
      </c>
      <c r="M402" s="113">
        <f t="shared" si="171"/>
        <v>0.67</v>
      </c>
      <c r="N402" s="113">
        <f t="shared" si="171"/>
        <v>0.63</v>
      </c>
      <c r="O402" s="113">
        <f t="shared" si="171"/>
        <v>0</v>
      </c>
      <c r="P402" s="113">
        <f t="shared" si="171"/>
        <v>0</v>
      </c>
      <c r="Q402" s="113">
        <f t="shared" si="171"/>
        <v>0</v>
      </c>
      <c r="R402" s="113">
        <f t="shared" si="171"/>
        <v>0.216</v>
      </c>
      <c r="S402" s="113">
        <f t="shared" si="171"/>
        <v>0</v>
      </c>
      <c r="T402" s="113">
        <f t="shared" si="171"/>
        <v>0</v>
      </c>
      <c r="U402" s="113">
        <f t="shared" si="171"/>
        <v>0.694</v>
      </c>
      <c r="V402" s="113">
        <f t="shared" si="171"/>
        <v>0</v>
      </c>
      <c r="W402" s="113">
        <f t="shared" si="171"/>
        <v>0</v>
      </c>
      <c r="X402" s="113">
        <f t="shared" si="171"/>
        <v>0</v>
      </c>
      <c r="Y402" s="113">
        <f t="shared" si="171"/>
        <v>0.108</v>
      </c>
      <c r="Z402" s="113">
        <f t="shared" si="171"/>
        <v>0.3930495</v>
      </c>
      <c r="AA402" s="113">
        <f t="shared" si="171"/>
        <v>0.05976</v>
      </c>
      <c r="AB402" s="113">
        <f t="shared" si="171"/>
        <v>0</v>
      </c>
      <c r="AC402" s="113">
        <f t="shared" si="171"/>
        <v>3</v>
      </c>
      <c r="AD402" s="113">
        <f t="shared" si="171"/>
        <v>0</v>
      </c>
      <c r="AE402" s="113">
        <f t="shared" si="171"/>
        <v>0</v>
      </c>
      <c r="AF402" s="113">
        <f t="shared" si="171"/>
        <v>0.124066</v>
      </c>
      <c r="AG402" s="113">
        <f t="shared" si="171"/>
        <v>0.1550825</v>
      </c>
      <c r="AH402" s="113">
        <f t="shared" si="171"/>
        <v>2.8</v>
      </c>
      <c r="AI402" s="113">
        <f t="shared" si="171"/>
        <v>1.704</v>
      </c>
      <c r="AJ402" s="113">
        <f t="shared" si="171"/>
        <v>0.4983</v>
      </c>
      <c r="AK402" s="113">
        <f t="shared" si="171"/>
        <v>0</v>
      </c>
      <c r="AL402" s="113">
        <f t="shared" si="171"/>
        <v>0</v>
      </c>
      <c r="AM402" s="113">
        <f t="shared" si="171"/>
        <v>0</v>
      </c>
      <c r="AN402" s="113">
        <f t="shared" si="171"/>
        <v>0</v>
      </c>
      <c r="AO402" s="113">
        <f t="shared" si="171"/>
        <v>0</v>
      </c>
      <c r="AP402" s="113">
        <f t="shared" si="171"/>
        <v>0</v>
      </c>
      <c r="AQ402" s="113">
        <f t="shared" si="171"/>
        <v>0</v>
      </c>
      <c r="AR402" s="113">
        <f t="shared" si="171"/>
        <v>0</v>
      </c>
      <c r="AS402" s="113">
        <f t="shared" si="171"/>
        <v>0</v>
      </c>
      <c r="AT402" s="113">
        <f t="shared" si="171"/>
        <v>0.4983</v>
      </c>
      <c r="AU402" s="113">
        <f t="shared" si="171"/>
        <v>0</v>
      </c>
      <c r="AV402" s="113">
        <f t="shared" si="171"/>
        <v>0</v>
      </c>
      <c r="AW402" s="113">
        <f t="shared" si="171"/>
        <v>0</v>
      </c>
      <c r="AX402" s="113"/>
      <c r="AY402" s="113"/>
      <c r="AZ402" s="113"/>
      <c r="BA402" s="113"/>
      <c r="BB402" s="113">
        <f t="shared" si="160"/>
        <v>1.92</v>
      </c>
      <c r="BC402" s="113">
        <f t="shared" si="171"/>
        <v>1.92</v>
      </c>
      <c r="BD402" s="113">
        <f t="shared" si="171"/>
        <v>0</v>
      </c>
      <c r="BE402" s="113">
        <f t="shared" si="171"/>
        <v>0</v>
      </c>
      <c r="BF402" s="113">
        <f t="shared" si="171"/>
        <v>0</v>
      </c>
      <c r="BG402" s="113">
        <f t="shared" si="171"/>
        <v>0</v>
      </c>
      <c r="BH402" s="113">
        <f t="shared" si="171"/>
        <v>0</v>
      </c>
      <c r="BI402" s="113">
        <f t="shared" si="171"/>
        <v>0</v>
      </c>
      <c r="BJ402" s="113">
        <f t="shared" si="171"/>
        <v>0</v>
      </c>
      <c r="BK402" s="113">
        <f t="shared" si="171"/>
        <v>0</v>
      </c>
      <c r="BL402" s="113">
        <f t="shared" si="171"/>
        <v>0</v>
      </c>
      <c r="BM402" s="113">
        <f t="shared" si="171"/>
        <v>0</v>
      </c>
      <c r="BN402" s="113">
        <f t="shared" si="171"/>
        <v>0</v>
      </c>
    </row>
    <row r="403" spans="1:66">
      <c r="A403" s="102" t="s">
        <v>828</v>
      </c>
      <c r="B403" s="101" t="s">
        <v>167</v>
      </c>
      <c r="C403" s="113">
        <f t="shared" si="165"/>
        <v>31.740006</v>
      </c>
      <c r="D403" s="113">
        <f t="shared" si="166"/>
        <v>24.767748</v>
      </c>
      <c r="E403" s="113">
        <v>2.6556</v>
      </c>
      <c r="F403" s="113">
        <v>0</v>
      </c>
      <c r="G403" s="113">
        <v>0</v>
      </c>
      <c r="H403" s="113">
        <v>0.818448</v>
      </c>
      <c r="I403" s="113"/>
      <c r="J403" s="113">
        <v>3.5477</v>
      </c>
      <c r="K403" s="113">
        <v>17.746</v>
      </c>
      <c r="L403" s="113">
        <f t="shared" si="170"/>
        <v>6.473958</v>
      </c>
      <c r="M403" s="113">
        <v>0.27</v>
      </c>
      <c r="N403" s="113">
        <v>0</v>
      </c>
      <c r="O403" s="113"/>
      <c r="P403" s="113">
        <v>0</v>
      </c>
      <c r="Q403" s="113">
        <v>0</v>
      </c>
      <c r="R403" s="113">
        <v>0.216</v>
      </c>
      <c r="S403" s="113">
        <v>0</v>
      </c>
      <c r="T403" s="113"/>
      <c r="U403" s="113">
        <v>0.594</v>
      </c>
      <c r="V403" s="113"/>
      <c r="W403" s="113">
        <v>0</v>
      </c>
      <c r="X403" s="113"/>
      <c r="Y403" s="113">
        <v>0.108</v>
      </c>
      <c r="Z403" s="113">
        <v>0.0930495</v>
      </c>
      <c r="AA403" s="113">
        <v>0.05976</v>
      </c>
      <c r="AB403" s="113">
        <v>0</v>
      </c>
      <c r="AC403" s="113">
        <v>3</v>
      </c>
      <c r="AD403" s="113"/>
      <c r="AE403" s="113"/>
      <c r="AF403" s="113">
        <v>0.124066</v>
      </c>
      <c r="AG403" s="113">
        <v>0.1550825</v>
      </c>
      <c r="AH403" s="113">
        <v>1.8</v>
      </c>
      <c r="AI403" s="113">
        <v>0.054</v>
      </c>
      <c r="AJ403" s="113">
        <f t="shared" ref="AJ403:AJ410" si="172">SUM(AK403:AT403)</f>
        <v>0.4983</v>
      </c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>
        <v>0.4983</v>
      </c>
      <c r="AU403" s="113"/>
      <c r="AV403" s="113"/>
      <c r="AW403" s="113"/>
      <c r="AX403" s="113"/>
      <c r="AY403" s="113"/>
      <c r="AZ403" s="113"/>
      <c r="BA403" s="113"/>
      <c r="BB403" s="113">
        <f t="shared" si="160"/>
        <v>0</v>
      </c>
      <c r="BC403" s="113"/>
      <c r="BD403" s="113"/>
      <c r="BE403" s="113"/>
      <c r="BF403" s="113"/>
      <c r="BG403" s="113"/>
      <c r="BH403" s="113"/>
      <c r="BI403" s="113"/>
      <c r="BJ403" s="113"/>
      <c r="BK403" s="113"/>
      <c r="BL403" s="113"/>
      <c r="BM403" s="113"/>
      <c r="BN403" s="113"/>
    </row>
    <row r="404" hidden="1" spans="1:66">
      <c r="A404" s="102" t="s">
        <v>829</v>
      </c>
      <c r="B404" s="101" t="s">
        <v>830</v>
      </c>
      <c r="C404" s="113">
        <f t="shared" si="165"/>
        <v>0</v>
      </c>
      <c r="D404" s="113">
        <f t="shared" si="166"/>
        <v>0</v>
      </c>
      <c r="E404" s="113"/>
      <c r="F404" s="113"/>
      <c r="G404" s="113"/>
      <c r="H404" s="113"/>
      <c r="I404" s="113"/>
      <c r="J404" s="113"/>
      <c r="K404" s="113"/>
      <c r="L404" s="113">
        <f t="shared" si="170"/>
        <v>0</v>
      </c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>
        <f t="shared" si="172"/>
        <v>0</v>
      </c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>
        <f t="shared" si="160"/>
        <v>0</v>
      </c>
      <c r="BC404" s="113"/>
      <c r="BD404" s="113"/>
      <c r="BE404" s="113"/>
      <c r="BF404" s="113"/>
      <c r="BG404" s="113"/>
      <c r="BH404" s="113"/>
      <c r="BI404" s="113"/>
      <c r="BJ404" s="113"/>
      <c r="BK404" s="113"/>
      <c r="BL404" s="113"/>
      <c r="BM404" s="113"/>
      <c r="BN404" s="113"/>
    </row>
    <row r="405" hidden="1" spans="1:66">
      <c r="A405" s="102" t="s">
        <v>831</v>
      </c>
      <c r="B405" s="101" t="s">
        <v>832</v>
      </c>
      <c r="C405" s="113">
        <f t="shared" si="165"/>
        <v>0</v>
      </c>
      <c r="D405" s="113">
        <f t="shared" si="166"/>
        <v>0</v>
      </c>
      <c r="E405" s="113"/>
      <c r="F405" s="113"/>
      <c r="G405" s="113"/>
      <c r="H405" s="113"/>
      <c r="I405" s="113"/>
      <c r="J405" s="113"/>
      <c r="K405" s="113"/>
      <c r="L405" s="113">
        <f t="shared" si="170"/>
        <v>0</v>
      </c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>
        <f t="shared" si="172"/>
        <v>0</v>
      </c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>
        <f t="shared" si="160"/>
        <v>0</v>
      </c>
      <c r="BC405" s="113"/>
      <c r="BD405" s="113"/>
      <c r="BE405" s="113"/>
      <c r="BF405" s="113"/>
      <c r="BG405" s="113"/>
      <c r="BH405" s="113"/>
      <c r="BI405" s="113"/>
      <c r="BJ405" s="113"/>
      <c r="BK405" s="113"/>
      <c r="BL405" s="113"/>
      <c r="BM405" s="113"/>
      <c r="BN405" s="113"/>
    </row>
    <row r="406" spans="1:66">
      <c r="A406" s="102" t="s">
        <v>833</v>
      </c>
      <c r="B406" s="101" t="s">
        <v>834</v>
      </c>
      <c r="C406" s="113">
        <f t="shared" si="165"/>
        <v>6</v>
      </c>
      <c r="D406" s="113">
        <f t="shared" si="166"/>
        <v>0</v>
      </c>
      <c r="E406" s="113"/>
      <c r="F406" s="113"/>
      <c r="G406" s="113"/>
      <c r="H406" s="113"/>
      <c r="I406" s="113"/>
      <c r="J406" s="113"/>
      <c r="K406" s="113"/>
      <c r="L406" s="113">
        <f t="shared" si="170"/>
        <v>4.08</v>
      </c>
      <c r="M406" s="113">
        <v>0.4</v>
      </c>
      <c r="N406" s="113">
        <v>0.63</v>
      </c>
      <c r="O406" s="113">
        <v>0</v>
      </c>
      <c r="P406" s="113">
        <v>0</v>
      </c>
      <c r="Q406" s="113">
        <v>0</v>
      </c>
      <c r="R406" s="113">
        <v>0</v>
      </c>
      <c r="S406" s="113">
        <v>0</v>
      </c>
      <c r="T406" s="113">
        <v>0</v>
      </c>
      <c r="U406" s="113">
        <v>0.1</v>
      </c>
      <c r="V406" s="113">
        <v>0</v>
      </c>
      <c r="W406" s="113">
        <v>0</v>
      </c>
      <c r="X406" s="113">
        <v>0</v>
      </c>
      <c r="Y406" s="113">
        <v>0</v>
      </c>
      <c r="Z406" s="113">
        <v>0.3</v>
      </c>
      <c r="AA406" s="113">
        <v>0</v>
      </c>
      <c r="AB406" s="113">
        <v>0</v>
      </c>
      <c r="AC406" s="113">
        <v>0</v>
      </c>
      <c r="AD406" s="113">
        <v>0</v>
      </c>
      <c r="AE406" s="113">
        <v>0</v>
      </c>
      <c r="AF406" s="113">
        <v>0</v>
      </c>
      <c r="AG406" s="113">
        <v>0</v>
      </c>
      <c r="AH406" s="113">
        <v>1</v>
      </c>
      <c r="AI406" s="113">
        <v>1.65</v>
      </c>
      <c r="AJ406" s="113">
        <f t="shared" si="172"/>
        <v>0</v>
      </c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>
        <f t="shared" si="160"/>
        <v>1.92</v>
      </c>
      <c r="BC406" s="113">
        <v>1.92</v>
      </c>
      <c r="BD406" s="113"/>
      <c r="BE406" s="113"/>
      <c r="BF406" s="113"/>
      <c r="BG406" s="113"/>
      <c r="BH406" s="113"/>
      <c r="BI406" s="113"/>
      <c r="BJ406" s="113"/>
      <c r="BK406" s="113"/>
      <c r="BL406" s="113"/>
      <c r="BM406" s="113"/>
      <c r="BN406" s="113"/>
    </row>
    <row r="407" hidden="1" spans="1:66">
      <c r="A407" s="102" t="s">
        <v>835</v>
      </c>
      <c r="B407" s="101" t="s">
        <v>192</v>
      </c>
      <c r="C407" s="113">
        <f t="shared" si="165"/>
        <v>0</v>
      </c>
      <c r="D407" s="113">
        <f t="shared" si="166"/>
        <v>0</v>
      </c>
      <c r="E407" s="113"/>
      <c r="F407" s="113"/>
      <c r="G407" s="113"/>
      <c r="H407" s="113"/>
      <c r="I407" s="113"/>
      <c r="J407" s="113"/>
      <c r="K407" s="113"/>
      <c r="L407" s="113">
        <f t="shared" si="170"/>
        <v>0</v>
      </c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>
        <f t="shared" si="172"/>
        <v>0</v>
      </c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  <c r="BH407" s="113"/>
      <c r="BI407" s="113"/>
      <c r="BJ407" s="113"/>
      <c r="BK407" s="113"/>
      <c r="BL407" s="113"/>
      <c r="BM407" s="113"/>
      <c r="BN407" s="113"/>
    </row>
    <row r="408" hidden="1" spans="1:66">
      <c r="A408" s="102" t="s">
        <v>836</v>
      </c>
      <c r="B408" s="101" t="s">
        <v>837</v>
      </c>
      <c r="C408" s="113">
        <f t="shared" si="165"/>
        <v>0</v>
      </c>
      <c r="D408" s="113">
        <f t="shared" si="166"/>
        <v>0</v>
      </c>
      <c r="E408" s="113"/>
      <c r="F408" s="113"/>
      <c r="G408" s="113"/>
      <c r="H408" s="113"/>
      <c r="I408" s="113"/>
      <c r="J408" s="113"/>
      <c r="K408" s="113"/>
      <c r="L408" s="113">
        <f t="shared" si="170"/>
        <v>0</v>
      </c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>
        <f t="shared" si="172"/>
        <v>0</v>
      </c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  <c r="BJ408" s="113"/>
      <c r="BK408" s="113"/>
      <c r="BL408" s="113"/>
      <c r="BM408" s="113"/>
      <c r="BN408" s="113"/>
    </row>
    <row r="409" hidden="1" spans="1:66">
      <c r="A409" s="102" t="s">
        <v>838</v>
      </c>
      <c r="B409" s="101" t="s">
        <v>839</v>
      </c>
      <c r="C409" s="113">
        <f t="shared" si="165"/>
        <v>0</v>
      </c>
      <c r="D409" s="113">
        <f t="shared" si="166"/>
        <v>0</v>
      </c>
      <c r="E409" s="113"/>
      <c r="F409" s="113"/>
      <c r="G409" s="113"/>
      <c r="H409" s="113"/>
      <c r="I409" s="113"/>
      <c r="J409" s="113"/>
      <c r="K409" s="113"/>
      <c r="L409" s="113">
        <f t="shared" si="170"/>
        <v>0</v>
      </c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>
        <f t="shared" si="172"/>
        <v>0</v>
      </c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  <c r="BF409" s="113"/>
      <c r="BG409" s="113"/>
      <c r="BH409" s="113"/>
      <c r="BI409" s="113"/>
      <c r="BJ409" s="113"/>
      <c r="BK409" s="113"/>
      <c r="BL409" s="113"/>
      <c r="BM409" s="113"/>
      <c r="BN409" s="113"/>
    </row>
    <row r="410" hidden="1" spans="1:66">
      <c r="A410" s="102" t="s">
        <v>840</v>
      </c>
      <c r="B410" s="101" t="s">
        <v>839</v>
      </c>
      <c r="C410" s="113">
        <f t="shared" si="165"/>
        <v>0</v>
      </c>
      <c r="D410" s="113">
        <f t="shared" si="166"/>
        <v>0</v>
      </c>
      <c r="E410" s="113"/>
      <c r="F410" s="113"/>
      <c r="G410" s="113"/>
      <c r="H410" s="113"/>
      <c r="I410" s="113"/>
      <c r="J410" s="113"/>
      <c r="K410" s="113"/>
      <c r="L410" s="113">
        <f t="shared" si="170"/>
        <v>0</v>
      </c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>
        <f t="shared" si="172"/>
        <v>0</v>
      </c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  <c r="BH410" s="113"/>
      <c r="BI410" s="113"/>
      <c r="BJ410" s="113"/>
      <c r="BK410" s="113"/>
      <c r="BL410" s="113"/>
      <c r="BM410" s="113"/>
      <c r="BN410" s="113"/>
    </row>
    <row r="411" spans="1:66">
      <c r="A411" s="102" t="s">
        <v>841</v>
      </c>
      <c r="B411" s="101" t="s">
        <v>132</v>
      </c>
      <c r="C411" s="113">
        <f t="shared" si="165"/>
        <v>75.09946609</v>
      </c>
      <c r="D411" s="113">
        <f>D412+D416+D419+D421+D423+D425+D427</f>
        <v>49.91297325</v>
      </c>
      <c r="E411" s="113">
        <f t="shared" ref="E411:BN411" si="173">E412+E416+E419+E421+E423+E425+E427</f>
        <v>19.5696</v>
      </c>
      <c r="F411" s="113">
        <f t="shared" si="173"/>
        <v>14.088</v>
      </c>
      <c r="G411" s="113">
        <f t="shared" si="173"/>
        <v>1.7708</v>
      </c>
      <c r="H411" s="113">
        <f t="shared" si="173"/>
        <v>10.97967325</v>
      </c>
      <c r="I411" s="113">
        <f t="shared" si="173"/>
        <v>0</v>
      </c>
      <c r="J411" s="113">
        <f t="shared" si="173"/>
        <v>3.5049</v>
      </c>
      <c r="K411" s="113">
        <f t="shared" si="173"/>
        <v>0</v>
      </c>
      <c r="L411" s="113">
        <f t="shared" si="173"/>
        <v>7.07939284</v>
      </c>
      <c r="M411" s="113">
        <f t="shared" si="173"/>
        <v>0.225</v>
      </c>
      <c r="N411" s="113">
        <f t="shared" si="173"/>
        <v>0</v>
      </c>
      <c r="O411" s="113">
        <f t="shared" si="173"/>
        <v>0</v>
      </c>
      <c r="P411" s="113">
        <f t="shared" si="173"/>
        <v>0.009</v>
      </c>
      <c r="Q411" s="113">
        <f t="shared" si="173"/>
        <v>0.225</v>
      </c>
      <c r="R411" s="113">
        <f t="shared" si="173"/>
        <v>0.44488</v>
      </c>
      <c r="S411" s="113">
        <f t="shared" si="173"/>
        <v>0.38</v>
      </c>
      <c r="T411" s="113">
        <f t="shared" si="173"/>
        <v>0</v>
      </c>
      <c r="U411" s="113">
        <f t="shared" si="173"/>
        <v>0.495</v>
      </c>
      <c r="V411" s="113">
        <f t="shared" si="173"/>
        <v>0</v>
      </c>
      <c r="W411" s="113">
        <f t="shared" si="173"/>
        <v>0</v>
      </c>
      <c r="X411" s="113">
        <f t="shared" si="173"/>
        <v>0</v>
      </c>
      <c r="Y411" s="113">
        <f t="shared" si="173"/>
        <v>0.09</v>
      </c>
      <c r="Z411" s="113">
        <f t="shared" si="173"/>
        <v>0.5769795</v>
      </c>
      <c r="AA411" s="113">
        <f t="shared" si="173"/>
        <v>0.09224784</v>
      </c>
      <c r="AB411" s="113">
        <f t="shared" si="173"/>
        <v>0</v>
      </c>
      <c r="AC411" s="113">
        <f t="shared" si="173"/>
        <v>0</v>
      </c>
      <c r="AD411" s="113">
        <f t="shared" si="173"/>
        <v>0</v>
      </c>
      <c r="AE411" s="113">
        <f t="shared" si="173"/>
        <v>0</v>
      </c>
      <c r="AF411" s="113">
        <f t="shared" si="173"/>
        <v>0.5769795</v>
      </c>
      <c r="AG411" s="113">
        <f t="shared" si="173"/>
        <v>0.769306</v>
      </c>
      <c r="AH411" s="113">
        <f t="shared" si="173"/>
        <v>3.15</v>
      </c>
      <c r="AI411" s="113">
        <f t="shared" si="173"/>
        <v>0.045</v>
      </c>
      <c r="AJ411" s="113">
        <f t="shared" si="173"/>
        <v>3.1071</v>
      </c>
      <c r="AK411" s="113">
        <f t="shared" si="173"/>
        <v>0</v>
      </c>
      <c r="AL411" s="113">
        <f t="shared" si="173"/>
        <v>0</v>
      </c>
      <c r="AM411" s="113">
        <f t="shared" si="173"/>
        <v>0</v>
      </c>
      <c r="AN411" s="113">
        <f t="shared" si="173"/>
        <v>0</v>
      </c>
      <c r="AO411" s="113">
        <f t="shared" si="173"/>
        <v>0</v>
      </c>
      <c r="AP411" s="113">
        <f t="shared" si="173"/>
        <v>0</v>
      </c>
      <c r="AQ411" s="113">
        <f t="shared" si="173"/>
        <v>0</v>
      </c>
      <c r="AR411" s="113">
        <f t="shared" si="173"/>
        <v>0</v>
      </c>
      <c r="AS411" s="113">
        <f t="shared" si="173"/>
        <v>0</v>
      </c>
      <c r="AT411" s="113">
        <f t="shared" si="173"/>
        <v>3.1071</v>
      </c>
      <c r="AU411" s="113">
        <f t="shared" si="173"/>
        <v>15</v>
      </c>
      <c r="AV411" s="113">
        <f t="shared" si="173"/>
        <v>0</v>
      </c>
      <c r="AW411" s="113">
        <f t="shared" si="173"/>
        <v>15</v>
      </c>
      <c r="AX411" s="113">
        <f t="shared" si="173"/>
        <v>0</v>
      </c>
      <c r="AY411" s="113">
        <f t="shared" si="173"/>
        <v>0</v>
      </c>
      <c r="AZ411" s="113"/>
      <c r="BA411" s="113">
        <f t="shared" si="173"/>
        <v>0</v>
      </c>
      <c r="BB411" s="113">
        <f t="shared" si="173"/>
        <v>0</v>
      </c>
      <c r="BC411" s="113">
        <f t="shared" si="173"/>
        <v>0</v>
      </c>
      <c r="BD411" s="113">
        <f t="shared" si="173"/>
        <v>0</v>
      </c>
      <c r="BE411" s="113">
        <f t="shared" si="173"/>
        <v>0</v>
      </c>
      <c r="BF411" s="113">
        <f t="shared" si="173"/>
        <v>0</v>
      </c>
      <c r="BG411" s="113">
        <f t="shared" si="173"/>
        <v>0</v>
      </c>
      <c r="BH411" s="113">
        <f t="shared" si="173"/>
        <v>0</v>
      </c>
      <c r="BI411" s="113">
        <f t="shared" si="173"/>
        <v>0</v>
      </c>
      <c r="BJ411" s="113">
        <f t="shared" si="173"/>
        <v>0</v>
      </c>
      <c r="BK411" s="113">
        <f t="shared" si="173"/>
        <v>0</v>
      </c>
      <c r="BL411" s="113">
        <f t="shared" si="173"/>
        <v>0</v>
      </c>
      <c r="BM411" s="113">
        <f t="shared" si="173"/>
        <v>0</v>
      </c>
      <c r="BN411" s="113">
        <f t="shared" si="173"/>
        <v>0</v>
      </c>
    </row>
    <row r="412" spans="1:66">
      <c r="A412" s="102" t="s">
        <v>842</v>
      </c>
      <c r="B412" s="101" t="s">
        <v>843</v>
      </c>
      <c r="C412" s="113">
        <f t="shared" si="165"/>
        <v>60.09946609</v>
      </c>
      <c r="D412" s="113">
        <f>SUM(D413:D415)</f>
        <v>49.91297325</v>
      </c>
      <c r="E412" s="113">
        <f t="shared" ref="E412:BN412" si="174">SUM(E413:E415)</f>
        <v>19.5696</v>
      </c>
      <c r="F412" s="113">
        <f t="shared" si="174"/>
        <v>14.088</v>
      </c>
      <c r="G412" s="113">
        <f t="shared" si="174"/>
        <v>1.7708</v>
      </c>
      <c r="H412" s="113">
        <f t="shared" si="174"/>
        <v>10.97967325</v>
      </c>
      <c r="I412" s="113">
        <f t="shared" si="174"/>
        <v>0</v>
      </c>
      <c r="J412" s="113">
        <f t="shared" si="174"/>
        <v>3.5049</v>
      </c>
      <c r="K412" s="113">
        <f t="shared" si="174"/>
        <v>0</v>
      </c>
      <c r="L412" s="113">
        <f t="shared" ref="L412:L418" si="175">SUM(M412:AI412)</f>
        <v>7.07939284</v>
      </c>
      <c r="M412" s="113">
        <f t="shared" si="174"/>
        <v>0.225</v>
      </c>
      <c r="N412" s="113">
        <f t="shared" si="174"/>
        <v>0</v>
      </c>
      <c r="O412" s="113">
        <f t="shared" si="174"/>
        <v>0</v>
      </c>
      <c r="P412" s="113">
        <f t="shared" si="174"/>
        <v>0.009</v>
      </c>
      <c r="Q412" s="113">
        <f t="shared" si="174"/>
        <v>0.225</v>
      </c>
      <c r="R412" s="113">
        <f t="shared" si="174"/>
        <v>0.44488</v>
      </c>
      <c r="S412" s="113">
        <f t="shared" si="174"/>
        <v>0.38</v>
      </c>
      <c r="T412" s="113">
        <f t="shared" si="174"/>
        <v>0</v>
      </c>
      <c r="U412" s="113">
        <f t="shared" si="174"/>
        <v>0.495</v>
      </c>
      <c r="V412" s="113">
        <f t="shared" si="174"/>
        <v>0</v>
      </c>
      <c r="W412" s="113">
        <f t="shared" si="174"/>
        <v>0</v>
      </c>
      <c r="X412" s="113">
        <f t="shared" si="174"/>
        <v>0</v>
      </c>
      <c r="Y412" s="113">
        <f t="shared" si="174"/>
        <v>0.09</v>
      </c>
      <c r="Z412" s="113">
        <f t="shared" si="174"/>
        <v>0.5769795</v>
      </c>
      <c r="AA412" s="113">
        <f t="shared" si="174"/>
        <v>0.09224784</v>
      </c>
      <c r="AB412" s="113">
        <f t="shared" si="174"/>
        <v>0</v>
      </c>
      <c r="AC412" s="113">
        <f t="shared" si="174"/>
        <v>0</v>
      </c>
      <c r="AD412" s="113">
        <f t="shared" si="174"/>
        <v>0</v>
      </c>
      <c r="AE412" s="113">
        <f t="shared" si="174"/>
        <v>0</v>
      </c>
      <c r="AF412" s="113">
        <f t="shared" si="174"/>
        <v>0.5769795</v>
      </c>
      <c r="AG412" s="113">
        <f t="shared" si="174"/>
        <v>0.769306</v>
      </c>
      <c r="AH412" s="113">
        <f t="shared" si="174"/>
        <v>3.15</v>
      </c>
      <c r="AI412" s="113">
        <f t="shared" si="174"/>
        <v>0.045</v>
      </c>
      <c r="AJ412" s="113">
        <f t="shared" si="174"/>
        <v>3.1071</v>
      </c>
      <c r="AK412" s="113">
        <f t="shared" si="174"/>
        <v>0</v>
      </c>
      <c r="AL412" s="113">
        <f t="shared" si="174"/>
        <v>0</v>
      </c>
      <c r="AM412" s="113">
        <f t="shared" si="174"/>
        <v>0</v>
      </c>
      <c r="AN412" s="113">
        <f t="shared" si="174"/>
        <v>0</v>
      </c>
      <c r="AO412" s="113">
        <f t="shared" si="174"/>
        <v>0</v>
      </c>
      <c r="AP412" s="113">
        <f t="shared" si="174"/>
        <v>0</v>
      </c>
      <c r="AQ412" s="113">
        <f t="shared" si="174"/>
        <v>0</v>
      </c>
      <c r="AR412" s="113">
        <f t="shared" si="174"/>
        <v>0</v>
      </c>
      <c r="AS412" s="113">
        <f t="shared" si="174"/>
        <v>0</v>
      </c>
      <c r="AT412" s="113">
        <f t="shared" si="174"/>
        <v>3.1071</v>
      </c>
      <c r="AU412" s="113">
        <f t="shared" si="174"/>
        <v>0</v>
      </c>
      <c r="AV412" s="113">
        <f t="shared" si="174"/>
        <v>0</v>
      </c>
      <c r="AW412" s="113">
        <f t="shared" si="174"/>
        <v>0</v>
      </c>
      <c r="AX412" s="113">
        <f t="shared" si="174"/>
        <v>0</v>
      </c>
      <c r="AY412" s="113">
        <f t="shared" si="174"/>
        <v>0</v>
      </c>
      <c r="AZ412" s="113"/>
      <c r="BA412" s="113">
        <f t="shared" si="174"/>
        <v>0</v>
      </c>
      <c r="BB412" s="113">
        <f t="shared" si="174"/>
        <v>0</v>
      </c>
      <c r="BC412" s="113">
        <f t="shared" si="174"/>
        <v>0</v>
      </c>
      <c r="BD412" s="113">
        <f t="shared" si="174"/>
        <v>0</v>
      </c>
      <c r="BE412" s="113">
        <f t="shared" si="174"/>
        <v>0</v>
      </c>
      <c r="BF412" s="113">
        <f t="shared" si="174"/>
        <v>0</v>
      </c>
      <c r="BG412" s="113">
        <f t="shared" si="174"/>
        <v>0</v>
      </c>
      <c r="BH412" s="113">
        <f t="shared" si="174"/>
        <v>0</v>
      </c>
      <c r="BI412" s="113">
        <f t="shared" si="174"/>
        <v>0</v>
      </c>
      <c r="BJ412" s="113">
        <f t="shared" si="174"/>
        <v>0</v>
      </c>
      <c r="BK412" s="113">
        <f t="shared" si="174"/>
        <v>0</v>
      </c>
      <c r="BL412" s="113">
        <f t="shared" si="174"/>
        <v>0</v>
      </c>
      <c r="BM412" s="113">
        <f t="shared" si="174"/>
        <v>0</v>
      </c>
      <c r="BN412" s="113">
        <f t="shared" si="174"/>
        <v>0</v>
      </c>
    </row>
    <row r="413" spans="1:66">
      <c r="A413" s="102" t="s">
        <v>844</v>
      </c>
      <c r="B413" s="101" t="s">
        <v>167</v>
      </c>
      <c r="C413" s="113">
        <f t="shared" si="165"/>
        <v>60.09946609</v>
      </c>
      <c r="D413" s="113">
        <f t="shared" si="166"/>
        <v>49.91297325</v>
      </c>
      <c r="E413" s="113">
        <v>19.5696</v>
      </c>
      <c r="F413" s="113">
        <v>14.088</v>
      </c>
      <c r="G413" s="113">
        <v>1.7708</v>
      </c>
      <c r="H413" s="113">
        <v>10.97967325</v>
      </c>
      <c r="I413" s="113"/>
      <c r="J413" s="113">
        <v>3.5049</v>
      </c>
      <c r="K413" s="113">
        <v>0</v>
      </c>
      <c r="L413" s="113">
        <f t="shared" si="175"/>
        <v>7.07939284</v>
      </c>
      <c r="M413" s="113">
        <v>0.225</v>
      </c>
      <c r="N413" s="113">
        <v>0</v>
      </c>
      <c r="O413" s="113"/>
      <c r="P413" s="113">
        <v>0.009</v>
      </c>
      <c r="Q413" s="113">
        <v>0.225</v>
      </c>
      <c r="R413" s="113">
        <v>0.44488</v>
      </c>
      <c r="S413" s="113">
        <v>0.38</v>
      </c>
      <c r="T413" s="113"/>
      <c r="U413" s="113">
        <v>0.495</v>
      </c>
      <c r="V413" s="113"/>
      <c r="W413" s="113">
        <v>0</v>
      </c>
      <c r="X413" s="113"/>
      <c r="Y413" s="113">
        <v>0.09</v>
      </c>
      <c r="Z413" s="113">
        <v>0.5769795</v>
      </c>
      <c r="AA413" s="113">
        <v>0.09224784</v>
      </c>
      <c r="AB413" s="113">
        <v>0</v>
      </c>
      <c r="AC413" s="113"/>
      <c r="AD413" s="113"/>
      <c r="AE413" s="113"/>
      <c r="AF413" s="113">
        <v>0.5769795</v>
      </c>
      <c r="AG413" s="113">
        <v>0.769306</v>
      </c>
      <c r="AH413" s="113">
        <v>3.15</v>
      </c>
      <c r="AI413" s="113">
        <v>0.045</v>
      </c>
      <c r="AJ413" s="113">
        <f t="shared" ref="AJ413:AJ418" si="176">SUM(AK413:AT413)</f>
        <v>3.1071</v>
      </c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>
        <v>3.1071</v>
      </c>
      <c r="AU413" s="113"/>
      <c r="AV413" s="113"/>
      <c r="AW413" s="113"/>
      <c r="AX413" s="113"/>
      <c r="AY413" s="113"/>
      <c r="AZ413" s="113"/>
      <c r="BA413" s="113"/>
      <c r="BB413" s="113">
        <f t="shared" ref="BB413:BB418" si="177">SUM(BC413:BJ413)</f>
        <v>0</v>
      </c>
      <c r="BC413" s="113"/>
      <c r="BD413" s="113"/>
      <c r="BE413" s="113"/>
      <c r="BF413" s="113"/>
      <c r="BG413" s="113"/>
      <c r="BH413" s="113"/>
      <c r="BI413" s="113"/>
      <c r="BJ413" s="113"/>
      <c r="BK413" s="113"/>
      <c r="BL413" s="113"/>
      <c r="BM413" s="113"/>
      <c r="BN413" s="113"/>
    </row>
    <row r="414" hidden="1" spans="1:66">
      <c r="A414" s="102" t="s">
        <v>845</v>
      </c>
      <c r="B414" s="101" t="s">
        <v>169</v>
      </c>
      <c r="C414" s="113">
        <f t="shared" si="165"/>
        <v>0</v>
      </c>
      <c r="D414" s="113">
        <f t="shared" si="166"/>
        <v>0</v>
      </c>
      <c r="E414" s="113"/>
      <c r="F414" s="113"/>
      <c r="G414" s="113"/>
      <c r="H414" s="113"/>
      <c r="I414" s="113"/>
      <c r="J414" s="113"/>
      <c r="K414" s="113"/>
      <c r="L414" s="113">
        <f t="shared" si="175"/>
        <v>0</v>
      </c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>
        <f t="shared" si="176"/>
        <v>0</v>
      </c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>
        <f t="shared" si="177"/>
        <v>0</v>
      </c>
      <c r="BC414" s="113"/>
      <c r="BD414" s="113"/>
      <c r="BE414" s="113"/>
      <c r="BF414" s="113"/>
      <c r="BG414" s="113"/>
      <c r="BH414" s="113"/>
      <c r="BI414" s="113"/>
      <c r="BJ414" s="113"/>
      <c r="BK414" s="113"/>
      <c r="BL414" s="113"/>
      <c r="BM414" s="113"/>
      <c r="BN414" s="113"/>
    </row>
    <row r="415" hidden="1" spans="1:66">
      <c r="A415" s="102" t="s">
        <v>846</v>
      </c>
      <c r="B415" s="101" t="s">
        <v>847</v>
      </c>
      <c r="C415" s="113">
        <f t="shared" si="165"/>
        <v>0</v>
      </c>
      <c r="D415" s="113">
        <f t="shared" si="166"/>
        <v>0</v>
      </c>
      <c r="E415" s="113"/>
      <c r="F415" s="113"/>
      <c r="G415" s="113"/>
      <c r="H415" s="113"/>
      <c r="I415" s="113"/>
      <c r="J415" s="113"/>
      <c r="K415" s="113"/>
      <c r="L415" s="113">
        <f t="shared" si="175"/>
        <v>0</v>
      </c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>
        <f t="shared" si="176"/>
        <v>0</v>
      </c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>
        <f t="shared" si="177"/>
        <v>0</v>
      </c>
      <c r="BC415" s="113"/>
      <c r="BD415" s="113"/>
      <c r="BE415" s="113"/>
      <c r="BF415" s="113"/>
      <c r="BG415" s="113"/>
      <c r="BH415" s="113"/>
      <c r="BI415" s="113"/>
      <c r="BJ415" s="113"/>
      <c r="BK415" s="113"/>
      <c r="BL415" s="113"/>
      <c r="BM415" s="113"/>
      <c r="BN415" s="113"/>
    </row>
    <row r="416" hidden="1" spans="1:66">
      <c r="A416" s="102" t="s">
        <v>848</v>
      </c>
      <c r="B416" s="101" t="s">
        <v>849</v>
      </c>
      <c r="C416" s="113">
        <f t="shared" si="165"/>
        <v>0</v>
      </c>
      <c r="D416" s="113">
        <f t="shared" si="166"/>
        <v>0</v>
      </c>
      <c r="E416" s="113"/>
      <c r="F416" s="113"/>
      <c r="G416" s="113"/>
      <c r="H416" s="113"/>
      <c r="I416" s="113"/>
      <c r="J416" s="113"/>
      <c r="K416" s="113"/>
      <c r="L416" s="113">
        <f t="shared" si="175"/>
        <v>0</v>
      </c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>
        <f t="shared" si="176"/>
        <v>0</v>
      </c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>
        <f t="shared" si="177"/>
        <v>0</v>
      </c>
      <c r="BC416" s="113"/>
      <c r="BD416" s="113"/>
      <c r="BE416" s="113"/>
      <c r="BF416" s="113"/>
      <c r="BG416" s="113"/>
      <c r="BH416" s="113"/>
      <c r="BI416" s="113"/>
      <c r="BJ416" s="113"/>
      <c r="BK416" s="113"/>
      <c r="BL416" s="113"/>
      <c r="BM416" s="113"/>
      <c r="BN416" s="113"/>
    </row>
    <row r="417" hidden="1" spans="1:66">
      <c r="A417" s="102" t="s">
        <v>850</v>
      </c>
      <c r="B417" s="101" t="s">
        <v>851</v>
      </c>
      <c r="C417" s="113">
        <f t="shared" si="165"/>
        <v>0</v>
      </c>
      <c r="D417" s="113">
        <f t="shared" si="166"/>
        <v>0</v>
      </c>
      <c r="E417" s="113"/>
      <c r="F417" s="113"/>
      <c r="G417" s="113"/>
      <c r="H417" s="113"/>
      <c r="I417" s="113"/>
      <c r="J417" s="113"/>
      <c r="K417" s="113"/>
      <c r="L417" s="113">
        <f t="shared" si="175"/>
        <v>0</v>
      </c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>
        <f t="shared" si="176"/>
        <v>0</v>
      </c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>
        <f t="shared" si="177"/>
        <v>0</v>
      </c>
      <c r="BC417" s="113"/>
      <c r="BD417" s="113"/>
      <c r="BE417" s="113"/>
      <c r="BF417" s="113"/>
      <c r="BG417" s="113"/>
      <c r="BH417" s="113"/>
      <c r="BI417" s="113"/>
      <c r="BJ417" s="113"/>
      <c r="BK417" s="113"/>
      <c r="BL417" s="113"/>
      <c r="BM417" s="113"/>
      <c r="BN417" s="113"/>
    </row>
    <row r="418" hidden="1" spans="1:66">
      <c r="A418" s="102" t="s">
        <v>852</v>
      </c>
      <c r="B418" s="101" t="s">
        <v>853</v>
      </c>
      <c r="C418" s="113">
        <f t="shared" si="165"/>
        <v>0</v>
      </c>
      <c r="D418" s="113">
        <f t="shared" si="166"/>
        <v>0</v>
      </c>
      <c r="E418" s="113"/>
      <c r="F418" s="113"/>
      <c r="G418" s="113"/>
      <c r="H418" s="113"/>
      <c r="I418" s="113"/>
      <c r="J418" s="113"/>
      <c r="K418" s="113"/>
      <c r="L418" s="113">
        <f t="shared" si="175"/>
        <v>0</v>
      </c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>
        <f t="shared" si="176"/>
        <v>0</v>
      </c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>
        <f t="shared" si="177"/>
        <v>0</v>
      </c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</row>
    <row r="419" spans="1:66">
      <c r="A419" s="102">
        <v>21103</v>
      </c>
      <c r="B419" s="101" t="s">
        <v>854</v>
      </c>
      <c r="C419" s="113">
        <f t="shared" si="165"/>
        <v>15</v>
      </c>
      <c r="D419" s="113">
        <f>SUM(D420)</f>
        <v>0</v>
      </c>
      <c r="E419" s="113">
        <f t="shared" ref="E419:BN419" si="178">SUM(E420)</f>
        <v>0</v>
      </c>
      <c r="F419" s="113">
        <f t="shared" si="178"/>
        <v>0</v>
      </c>
      <c r="G419" s="113">
        <f t="shared" si="178"/>
        <v>0</v>
      </c>
      <c r="H419" s="113">
        <f t="shared" si="178"/>
        <v>0</v>
      </c>
      <c r="I419" s="113">
        <f t="shared" si="178"/>
        <v>0</v>
      </c>
      <c r="J419" s="113">
        <f t="shared" si="178"/>
        <v>0</v>
      </c>
      <c r="K419" s="113">
        <f t="shared" si="178"/>
        <v>0</v>
      </c>
      <c r="L419" s="113">
        <f t="shared" si="178"/>
        <v>0</v>
      </c>
      <c r="M419" s="113">
        <f t="shared" si="178"/>
        <v>0</v>
      </c>
      <c r="N419" s="113">
        <f t="shared" si="178"/>
        <v>0</v>
      </c>
      <c r="O419" s="113">
        <f t="shared" si="178"/>
        <v>0</v>
      </c>
      <c r="P419" s="113">
        <f t="shared" si="178"/>
        <v>0</v>
      </c>
      <c r="Q419" s="113">
        <f t="shared" si="178"/>
        <v>0</v>
      </c>
      <c r="R419" s="113">
        <f t="shared" si="178"/>
        <v>0</v>
      </c>
      <c r="S419" s="113">
        <f t="shared" si="178"/>
        <v>0</v>
      </c>
      <c r="T419" s="113">
        <f t="shared" si="178"/>
        <v>0</v>
      </c>
      <c r="U419" s="113">
        <f t="shared" si="178"/>
        <v>0</v>
      </c>
      <c r="V419" s="113">
        <f t="shared" si="178"/>
        <v>0</v>
      </c>
      <c r="W419" s="113">
        <f t="shared" si="178"/>
        <v>0</v>
      </c>
      <c r="X419" s="113">
        <f t="shared" si="178"/>
        <v>0</v>
      </c>
      <c r="Y419" s="113">
        <f t="shared" si="178"/>
        <v>0</v>
      </c>
      <c r="Z419" s="113">
        <f t="shared" si="178"/>
        <v>0</v>
      </c>
      <c r="AA419" s="113"/>
      <c r="AB419" s="113"/>
      <c r="AC419" s="113">
        <f t="shared" si="178"/>
        <v>0</v>
      </c>
      <c r="AD419" s="113">
        <f t="shared" si="178"/>
        <v>0</v>
      </c>
      <c r="AE419" s="113">
        <f t="shared" si="178"/>
        <v>0</v>
      </c>
      <c r="AF419" s="113">
        <f t="shared" si="178"/>
        <v>0</v>
      </c>
      <c r="AG419" s="113">
        <f t="shared" si="178"/>
        <v>0</v>
      </c>
      <c r="AH419" s="113">
        <f t="shared" si="178"/>
        <v>0</v>
      </c>
      <c r="AI419" s="113">
        <f t="shared" si="178"/>
        <v>0</v>
      </c>
      <c r="AJ419" s="113">
        <f t="shared" si="178"/>
        <v>0</v>
      </c>
      <c r="AK419" s="113">
        <f t="shared" si="178"/>
        <v>0</v>
      </c>
      <c r="AL419" s="113">
        <f t="shared" si="178"/>
        <v>0</v>
      </c>
      <c r="AM419" s="113">
        <f t="shared" si="178"/>
        <v>0</v>
      </c>
      <c r="AN419" s="113">
        <f t="shared" si="178"/>
        <v>0</v>
      </c>
      <c r="AO419" s="113">
        <f t="shared" si="178"/>
        <v>0</v>
      </c>
      <c r="AP419" s="113">
        <f t="shared" si="178"/>
        <v>0</v>
      </c>
      <c r="AQ419" s="113">
        <f t="shared" si="178"/>
        <v>0</v>
      </c>
      <c r="AR419" s="113">
        <f t="shared" si="178"/>
        <v>0</v>
      </c>
      <c r="AS419" s="113">
        <f t="shared" si="178"/>
        <v>0</v>
      </c>
      <c r="AT419" s="113">
        <f t="shared" si="178"/>
        <v>0</v>
      </c>
      <c r="AU419" s="113">
        <f t="shared" si="178"/>
        <v>15</v>
      </c>
      <c r="AV419" s="113">
        <f t="shared" si="178"/>
        <v>0</v>
      </c>
      <c r="AW419" s="113">
        <f t="shared" si="178"/>
        <v>15</v>
      </c>
      <c r="AX419" s="113">
        <f t="shared" si="178"/>
        <v>0</v>
      </c>
      <c r="AY419" s="113">
        <f t="shared" si="178"/>
        <v>0</v>
      </c>
      <c r="AZ419" s="113"/>
      <c r="BA419" s="113">
        <f t="shared" si="178"/>
        <v>0</v>
      </c>
      <c r="BB419" s="113">
        <f t="shared" si="178"/>
        <v>0</v>
      </c>
      <c r="BC419" s="113">
        <f t="shared" si="178"/>
        <v>0</v>
      </c>
      <c r="BD419" s="113">
        <f t="shared" si="178"/>
        <v>0</v>
      </c>
      <c r="BE419" s="113">
        <f t="shared" si="178"/>
        <v>0</v>
      </c>
      <c r="BF419" s="113">
        <f t="shared" si="178"/>
        <v>0</v>
      </c>
      <c r="BG419" s="113">
        <f t="shared" si="178"/>
        <v>0</v>
      </c>
      <c r="BH419" s="113">
        <f t="shared" si="178"/>
        <v>0</v>
      </c>
      <c r="BI419" s="113">
        <f t="shared" si="178"/>
        <v>0</v>
      </c>
      <c r="BJ419" s="113">
        <f t="shared" si="178"/>
        <v>0</v>
      </c>
      <c r="BK419" s="113">
        <f t="shared" si="178"/>
        <v>0</v>
      </c>
      <c r="BL419" s="113">
        <f t="shared" si="178"/>
        <v>0</v>
      </c>
      <c r="BM419" s="113">
        <f t="shared" si="178"/>
        <v>0</v>
      </c>
      <c r="BN419" s="113">
        <f t="shared" si="178"/>
        <v>0</v>
      </c>
    </row>
    <row r="420" spans="1:66">
      <c r="A420" s="102">
        <v>2110307</v>
      </c>
      <c r="B420" s="101" t="s">
        <v>855</v>
      </c>
      <c r="C420" s="113">
        <f t="shared" si="165"/>
        <v>15</v>
      </c>
      <c r="D420" s="113">
        <f t="shared" si="166"/>
        <v>0</v>
      </c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>
        <f>SUM(AV420:AW420)</f>
        <v>15</v>
      </c>
      <c r="AV420" s="113"/>
      <c r="AW420" s="113">
        <v>15</v>
      </c>
      <c r="AX420" s="113"/>
      <c r="AY420" s="113"/>
      <c r="AZ420" s="113"/>
      <c r="BA420" s="113"/>
      <c r="BB420" s="113">
        <f>SUM(BC420:BJ420)</f>
        <v>0</v>
      </c>
      <c r="BC420" s="113"/>
      <c r="BD420" s="113"/>
      <c r="BE420" s="113"/>
      <c r="BF420" s="113"/>
      <c r="BG420" s="113"/>
      <c r="BH420" s="113"/>
      <c r="BI420" s="113"/>
      <c r="BJ420" s="113"/>
      <c r="BK420" s="113"/>
      <c r="BL420" s="113"/>
      <c r="BM420" s="113"/>
      <c r="BN420" s="113"/>
    </row>
    <row r="421" hidden="1" spans="1:66">
      <c r="A421" s="102" t="s">
        <v>856</v>
      </c>
      <c r="B421" s="101" t="s">
        <v>857</v>
      </c>
      <c r="C421" s="113">
        <f t="shared" si="165"/>
        <v>0</v>
      </c>
      <c r="D421" s="113">
        <f>SUM(D422)</f>
        <v>0</v>
      </c>
      <c r="E421" s="113">
        <f t="shared" ref="E421:BN421" si="179">SUM(E422)</f>
        <v>0</v>
      </c>
      <c r="F421" s="113">
        <f t="shared" si="179"/>
        <v>0</v>
      </c>
      <c r="G421" s="113">
        <f t="shared" si="179"/>
        <v>0</v>
      </c>
      <c r="H421" s="113">
        <f t="shared" si="179"/>
        <v>0</v>
      </c>
      <c r="I421" s="113">
        <f t="shared" si="179"/>
        <v>0</v>
      </c>
      <c r="J421" s="113">
        <f t="shared" si="179"/>
        <v>0</v>
      </c>
      <c r="K421" s="113">
        <f t="shared" si="179"/>
        <v>0</v>
      </c>
      <c r="L421" s="113">
        <f t="shared" si="179"/>
        <v>0</v>
      </c>
      <c r="M421" s="113">
        <f t="shared" si="179"/>
        <v>0</v>
      </c>
      <c r="N421" s="113">
        <f t="shared" si="179"/>
        <v>0</v>
      </c>
      <c r="O421" s="113">
        <f t="shared" si="179"/>
        <v>0</v>
      </c>
      <c r="P421" s="113">
        <f t="shared" si="179"/>
        <v>0</v>
      </c>
      <c r="Q421" s="113">
        <f t="shared" si="179"/>
        <v>0</v>
      </c>
      <c r="R421" s="113">
        <f t="shared" si="179"/>
        <v>0</v>
      </c>
      <c r="S421" s="113">
        <f t="shared" si="179"/>
        <v>0</v>
      </c>
      <c r="T421" s="113">
        <f t="shared" si="179"/>
        <v>0</v>
      </c>
      <c r="U421" s="113">
        <f t="shared" si="179"/>
        <v>0</v>
      </c>
      <c r="V421" s="113">
        <f t="shared" si="179"/>
        <v>0</v>
      </c>
      <c r="W421" s="113">
        <f t="shared" si="179"/>
        <v>0</v>
      </c>
      <c r="X421" s="113">
        <f t="shared" si="179"/>
        <v>0</v>
      </c>
      <c r="Y421" s="113">
        <f t="shared" si="179"/>
        <v>0</v>
      </c>
      <c r="Z421" s="113">
        <f t="shared" si="179"/>
        <v>0</v>
      </c>
      <c r="AA421" s="113"/>
      <c r="AB421" s="113"/>
      <c r="AC421" s="113">
        <f t="shared" si="179"/>
        <v>0</v>
      </c>
      <c r="AD421" s="113">
        <f t="shared" si="179"/>
        <v>0</v>
      </c>
      <c r="AE421" s="113">
        <f t="shared" si="179"/>
        <v>0</v>
      </c>
      <c r="AF421" s="113">
        <f t="shared" si="179"/>
        <v>0</v>
      </c>
      <c r="AG421" s="113">
        <f t="shared" si="179"/>
        <v>0</v>
      </c>
      <c r="AH421" s="113">
        <f t="shared" si="179"/>
        <v>0</v>
      </c>
      <c r="AI421" s="113">
        <f t="shared" si="179"/>
        <v>0</v>
      </c>
      <c r="AJ421" s="113">
        <f t="shared" si="179"/>
        <v>0</v>
      </c>
      <c r="AK421" s="113">
        <f t="shared" si="179"/>
        <v>0</v>
      </c>
      <c r="AL421" s="113">
        <f t="shared" si="179"/>
        <v>0</v>
      </c>
      <c r="AM421" s="113">
        <f t="shared" si="179"/>
        <v>0</v>
      </c>
      <c r="AN421" s="113">
        <f t="shared" si="179"/>
        <v>0</v>
      </c>
      <c r="AO421" s="113">
        <f t="shared" si="179"/>
        <v>0</v>
      </c>
      <c r="AP421" s="113">
        <f t="shared" si="179"/>
        <v>0</v>
      </c>
      <c r="AQ421" s="113">
        <f t="shared" si="179"/>
        <v>0</v>
      </c>
      <c r="AR421" s="113">
        <f t="shared" si="179"/>
        <v>0</v>
      </c>
      <c r="AS421" s="113">
        <f t="shared" si="179"/>
        <v>0</v>
      </c>
      <c r="AT421" s="113">
        <f t="shared" si="179"/>
        <v>0</v>
      </c>
      <c r="AU421" s="113">
        <f t="shared" si="179"/>
        <v>0</v>
      </c>
      <c r="AV421" s="113">
        <f t="shared" si="179"/>
        <v>0</v>
      </c>
      <c r="AW421" s="113">
        <f t="shared" si="179"/>
        <v>0</v>
      </c>
      <c r="AX421" s="113">
        <f t="shared" si="179"/>
        <v>0</v>
      </c>
      <c r="AY421" s="113">
        <f t="shared" si="179"/>
        <v>0</v>
      </c>
      <c r="AZ421" s="113"/>
      <c r="BA421" s="113">
        <f t="shared" si="179"/>
        <v>0</v>
      </c>
      <c r="BB421" s="113">
        <f t="shared" si="179"/>
        <v>0</v>
      </c>
      <c r="BC421" s="113">
        <f t="shared" si="179"/>
        <v>0</v>
      </c>
      <c r="BD421" s="113">
        <f t="shared" si="179"/>
        <v>0</v>
      </c>
      <c r="BE421" s="113">
        <f t="shared" si="179"/>
        <v>0</v>
      </c>
      <c r="BF421" s="113">
        <f t="shared" si="179"/>
        <v>0</v>
      </c>
      <c r="BG421" s="113">
        <f t="shared" si="179"/>
        <v>0</v>
      </c>
      <c r="BH421" s="113">
        <f t="shared" si="179"/>
        <v>0</v>
      </c>
      <c r="BI421" s="113">
        <f t="shared" si="179"/>
        <v>0</v>
      </c>
      <c r="BJ421" s="113">
        <f t="shared" si="179"/>
        <v>0</v>
      </c>
      <c r="BK421" s="113">
        <f t="shared" si="179"/>
        <v>0</v>
      </c>
      <c r="BL421" s="113">
        <f t="shared" si="179"/>
        <v>0</v>
      </c>
      <c r="BM421" s="113">
        <f t="shared" si="179"/>
        <v>0</v>
      </c>
      <c r="BN421" s="113">
        <f t="shared" si="179"/>
        <v>0</v>
      </c>
    </row>
    <row r="422" hidden="1" spans="1:66">
      <c r="A422" s="102" t="s">
        <v>858</v>
      </c>
      <c r="B422" s="101" t="s">
        <v>857</v>
      </c>
      <c r="C422" s="113">
        <f t="shared" si="165"/>
        <v>0</v>
      </c>
      <c r="D422" s="113">
        <f t="shared" si="166"/>
        <v>0</v>
      </c>
      <c r="E422" s="113"/>
      <c r="F422" s="113"/>
      <c r="G422" s="113"/>
      <c r="H422" s="113"/>
      <c r="I422" s="113"/>
      <c r="J422" s="113"/>
      <c r="K422" s="113"/>
      <c r="L422" s="113">
        <f>SUM(M422:AI422)</f>
        <v>0</v>
      </c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>
        <f>SUM(AK422:AT422)</f>
        <v>0</v>
      </c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>
        <f>SUM(BC422:BJ422)</f>
        <v>0</v>
      </c>
      <c r="BC422" s="113"/>
      <c r="BD422" s="113"/>
      <c r="BE422" s="113"/>
      <c r="BF422" s="113"/>
      <c r="BG422" s="113"/>
      <c r="BH422" s="113"/>
      <c r="BI422" s="113"/>
      <c r="BJ422" s="113"/>
      <c r="BK422" s="113"/>
      <c r="BL422" s="113"/>
      <c r="BM422" s="113"/>
      <c r="BN422" s="113"/>
    </row>
    <row r="423" hidden="1" spans="1:66">
      <c r="A423" s="102" t="s">
        <v>859</v>
      </c>
      <c r="B423" s="101" t="s">
        <v>860</v>
      </c>
      <c r="C423" s="113">
        <f t="shared" si="165"/>
        <v>0</v>
      </c>
      <c r="D423" s="113">
        <f t="shared" si="166"/>
        <v>0</v>
      </c>
      <c r="E423" s="113"/>
      <c r="F423" s="113"/>
      <c r="G423" s="113"/>
      <c r="H423" s="113"/>
      <c r="I423" s="113"/>
      <c r="J423" s="113"/>
      <c r="K423" s="113"/>
      <c r="L423" s="113">
        <f>SUM(M423:AI423)</f>
        <v>0</v>
      </c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>
        <f>SUM(AK423:AT423)</f>
        <v>0</v>
      </c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>
        <f>SUM(BC423:BJ423)</f>
        <v>0</v>
      </c>
      <c r="BC423" s="113"/>
      <c r="BD423" s="113"/>
      <c r="BE423" s="113"/>
      <c r="BF423" s="113"/>
      <c r="BG423" s="113"/>
      <c r="BH423" s="113"/>
      <c r="BI423" s="113"/>
      <c r="BJ423" s="113"/>
      <c r="BK423" s="113"/>
      <c r="BL423" s="113"/>
      <c r="BM423" s="113"/>
      <c r="BN423" s="113"/>
    </row>
    <row r="424" hidden="1" spans="1:66">
      <c r="A424" s="102" t="s">
        <v>861</v>
      </c>
      <c r="B424" s="101" t="s">
        <v>862</v>
      </c>
      <c r="C424" s="113">
        <f t="shared" si="165"/>
        <v>0</v>
      </c>
      <c r="D424" s="113">
        <f t="shared" si="166"/>
        <v>0</v>
      </c>
      <c r="E424" s="113"/>
      <c r="F424" s="113"/>
      <c r="G424" s="113"/>
      <c r="H424" s="113"/>
      <c r="I424" s="113"/>
      <c r="J424" s="113"/>
      <c r="K424" s="113"/>
      <c r="L424" s="113">
        <f>SUM(M424:AI424)</f>
        <v>0</v>
      </c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>
        <f>SUM(AK424:AT424)</f>
        <v>0</v>
      </c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>
        <f>SUM(BC424:BJ424)</f>
        <v>0</v>
      </c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</row>
    <row r="425" hidden="1" spans="1:66">
      <c r="A425" s="102">
        <v>21112</v>
      </c>
      <c r="B425" s="101" t="s">
        <v>863</v>
      </c>
      <c r="C425" s="113">
        <f t="shared" si="165"/>
        <v>0</v>
      </c>
      <c r="D425" s="113">
        <f>SUM(D426)</f>
        <v>0</v>
      </c>
      <c r="E425" s="113">
        <f t="shared" ref="E425:BN425" si="180">SUM(E426)</f>
        <v>0</v>
      </c>
      <c r="F425" s="113">
        <f t="shared" si="180"/>
        <v>0</v>
      </c>
      <c r="G425" s="113">
        <f t="shared" si="180"/>
        <v>0</v>
      </c>
      <c r="H425" s="113">
        <f t="shared" si="180"/>
        <v>0</v>
      </c>
      <c r="I425" s="113">
        <f t="shared" si="180"/>
        <v>0</v>
      </c>
      <c r="J425" s="113">
        <f t="shared" si="180"/>
        <v>0</v>
      </c>
      <c r="K425" s="113">
        <f t="shared" si="180"/>
        <v>0</v>
      </c>
      <c r="L425" s="113">
        <f t="shared" si="180"/>
        <v>0</v>
      </c>
      <c r="M425" s="113">
        <f t="shared" si="180"/>
        <v>0</v>
      </c>
      <c r="N425" s="113">
        <f t="shared" si="180"/>
        <v>0</v>
      </c>
      <c r="O425" s="113">
        <f t="shared" si="180"/>
        <v>0</v>
      </c>
      <c r="P425" s="113">
        <f t="shared" si="180"/>
        <v>0</v>
      </c>
      <c r="Q425" s="113">
        <f t="shared" si="180"/>
        <v>0</v>
      </c>
      <c r="R425" s="113">
        <f t="shared" si="180"/>
        <v>0</v>
      </c>
      <c r="S425" s="113">
        <f t="shared" si="180"/>
        <v>0</v>
      </c>
      <c r="T425" s="113">
        <f t="shared" si="180"/>
        <v>0</v>
      </c>
      <c r="U425" s="113">
        <f t="shared" si="180"/>
        <v>0</v>
      </c>
      <c r="V425" s="113">
        <f t="shared" si="180"/>
        <v>0</v>
      </c>
      <c r="W425" s="113">
        <f t="shared" si="180"/>
        <v>0</v>
      </c>
      <c r="X425" s="113">
        <f t="shared" si="180"/>
        <v>0</v>
      </c>
      <c r="Y425" s="113">
        <f t="shared" si="180"/>
        <v>0</v>
      </c>
      <c r="Z425" s="113">
        <f t="shared" si="180"/>
        <v>0</v>
      </c>
      <c r="AA425" s="113"/>
      <c r="AB425" s="113"/>
      <c r="AC425" s="113">
        <f t="shared" si="180"/>
        <v>0</v>
      </c>
      <c r="AD425" s="113">
        <f t="shared" si="180"/>
        <v>0</v>
      </c>
      <c r="AE425" s="113">
        <f t="shared" si="180"/>
        <v>0</v>
      </c>
      <c r="AF425" s="113">
        <f t="shared" si="180"/>
        <v>0</v>
      </c>
      <c r="AG425" s="113">
        <f t="shared" si="180"/>
        <v>0</v>
      </c>
      <c r="AH425" s="113">
        <f t="shared" si="180"/>
        <v>0</v>
      </c>
      <c r="AI425" s="113">
        <f t="shared" si="180"/>
        <v>0</v>
      </c>
      <c r="AJ425" s="113">
        <f t="shared" si="180"/>
        <v>0</v>
      </c>
      <c r="AK425" s="113">
        <f t="shared" si="180"/>
        <v>0</v>
      </c>
      <c r="AL425" s="113">
        <f t="shared" si="180"/>
        <v>0</v>
      </c>
      <c r="AM425" s="113">
        <f t="shared" si="180"/>
        <v>0</v>
      </c>
      <c r="AN425" s="113">
        <f t="shared" si="180"/>
        <v>0</v>
      </c>
      <c r="AO425" s="113">
        <f t="shared" si="180"/>
        <v>0</v>
      </c>
      <c r="AP425" s="113">
        <f t="shared" si="180"/>
        <v>0</v>
      </c>
      <c r="AQ425" s="113">
        <f t="shared" si="180"/>
        <v>0</v>
      </c>
      <c r="AR425" s="113">
        <f t="shared" si="180"/>
        <v>0</v>
      </c>
      <c r="AS425" s="113">
        <f t="shared" si="180"/>
        <v>0</v>
      </c>
      <c r="AT425" s="113">
        <f t="shared" si="180"/>
        <v>0</v>
      </c>
      <c r="AU425" s="113">
        <f t="shared" si="180"/>
        <v>0</v>
      </c>
      <c r="AV425" s="113">
        <f t="shared" si="180"/>
        <v>0</v>
      </c>
      <c r="AW425" s="113">
        <f t="shared" si="180"/>
        <v>0</v>
      </c>
      <c r="AX425" s="113">
        <f t="shared" si="180"/>
        <v>0</v>
      </c>
      <c r="AY425" s="113">
        <f t="shared" si="180"/>
        <v>0</v>
      </c>
      <c r="AZ425" s="113"/>
      <c r="BA425" s="113">
        <f t="shared" si="180"/>
        <v>0</v>
      </c>
      <c r="BB425" s="113">
        <f t="shared" si="180"/>
        <v>0</v>
      </c>
      <c r="BC425" s="113">
        <f t="shared" si="180"/>
        <v>0</v>
      </c>
      <c r="BD425" s="113">
        <f t="shared" si="180"/>
        <v>0</v>
      </c>
      <c r="BE425" s="113">
        <f t="shared" si="180"/>
        <v>0</v>
      </c>
      <c r="BF425" s="113">
        <f t="shared" si="180"/>
        <v>0</v>
      </c>
      <c r="BG425" s="113">
        <f t="shared" si="180"/>
        <v>0</v>
      </c>
      <c r="BH425" s="113">
        <f t="shared" si="180"/>
        <v>0</v>
      </c>
      <c r="BI425" s="113">
        <f t="shared" si="180"/>
        <v>0</v>
      </c>
      <c r="BJ425" s="113">
        <f t="shared" si="180"/>
        <v>0</v>
      </c>
      <c r="BK425" s="113">
        <f t="shared" si="180"/>
        <v>0</v>
      </c>
      <c r="BL425" s="113">
        <f t="shared" si="180"/>
        <v>0</v>
      </c>
      <c r="BM425" s="113">
        <f t="shared" si="180"/>
        <v>0</v>
      </c>
      <c r="BN425" s="113">
        <f t="shared" si="180"/>
        <v>0</v>
      </c>
    </row>
    <row r="426" hidden="1" spans="1:66">
      <c r="A426" s="102">
        <v>2111201</v>
      </c>
      <c r="B426" s="101" t="s">
        <v>863</v>
      </c>
      <c r="C426" s="113">
        <f t="shared" si="165"/>
        <v>0</v>
      </c>
      <c r="D426" s="113">
        <f t="shared" si="166"/>
        <v>0</v>
      </c>
      <c r="E426" s="113"/>
      <c r="F426" s="113"/>
      <c r="G426" s="113"/>
      <c r="H426" s="113"/>
      <c r="I426" s="113"/>
      <c r="J426" s="113"/>
      <c r="K426" s="113"/>
      <c r="L426" s="113">
        <f t="shared" ref="L426:L438" si="181">SUM(M426:AI426)</f>
        <v>0</v>
      </c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>
        <f>SUM(AK426:AT426)</f>
        <v>0</v>
      </c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</row>
    <row r="427" hidden="1" spans="1:66">
      <c r="A427" s="102" t="s">
        <v>864</v>
      </c>
      <c r="B427" s="101" t="s">
        <v>865</v>
      </c>
      <c r="C427" s="113">
        <f t="shared" si="165"/>
        <v>0</v>
      </c>
      <c r="D427" s="113">
        <f t="shared" si="166"/>
        <v>0</v>
      </c>
      <c r="E427" s="113"/>
      <c r="F427" s="113"/>
      <c r="G427" s="113"/>
      <c r="H427" s="113"/>
      <c r="I427" s="113"/>
      <c r="J427" s="113"/>
      <c r="K427" s="113"/>
      <c r="L427" s="113">
        <f t="shared" si="181"/>
        <v>0</v>
      </c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>
        <f>SUM(AK427:AT427)</f>
        <v>0</v>
      </c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>
        <f>SUM(BC427:BJ427)</f>
        <v>0</v>
      </c>
      <c r="BC427" s="113"/>
      <c r="BD427" s="113"/>
      <c r="BE427" s="113"/>
      <c r="BF427" s="113"/>
      <c r="BG427" s="113"/>
      <c r="BH427" s="113"/>
      <c r="BI427" s="113"/>
      <c r="BJ427" s="113"/>
      <c r="BK427" s="113"/>
      <c r="BL427" s="113"/>
      <c r="BM427" s="113"/>
      <c r="BN427" s="113"/>
    </row>
    <row r="428" hidden="1" spans="1:66">
      <c r="A428" s="102" t="s">
        <v>866</v>
      </c>
      <c r="B428" s="101" t="s">
        <v>865</v>
      </c>
      <c r="C428" s="113">
        <f t="shared" si="165"/>
        <v>0</v>
      </c>
      <c r="D428" s="113">
        <f t="shared" si="166"/>
        <v>0</v>
      </c>
      <c r="E428" s="113"/>
      <c r="F428" s="113"/>
      <c r="G428" s="113"/>
      <c r="H428" s="113"/>
      <c r="I428" s="113"/>
      <c r="J428" s="113"/>
      <c r="K428" s="113"/>
      <c r="L428" s="113">
        <f t="shared" si="181"/>
        <v>0</v>
      </c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>
        <f>SUM(AK428:AT428)</f>
        <v>0</v>
      </c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>
        <f>SUM(BC428:BJ428)</f>
        <v>0</v>
      </c>
      <c r="BC428" s="113"/>
      <c r="BD428" s="113"/>
      <c r="BE428" s="113"/>
      <c r="BF428" s="113"/>
      <c r="BG428" s="113"/>
      <c r="BH428" s="113"/>
      <c r="BI428" s="113"/>
      <c r="BJ428" s="113"/>
      <c r="BK428" s="113"/>
      <c r="BL428" s="113"/>
      <c r="BM428" s="113"/>
      <c r="BN428" s="113"/>
    </row>
    <row r="429" spans="1:66">
      <c r="A429" s="102" t="s">
        <v>867</v>
      </c>
      <c r="B429" s="101" t="s">
        <v>868</v>
      </c>
      <c r="C429" s="113">
        <f t="shared" si="165"/>
        <v>721.27566684</v>
      </c>
      <c r="D429" s="113">
        <f>D430+D437+D439+D442+D444+D446</f>
        <v>556.022747</v>
      </c>
      <c r="E429" s="113">
        <f t="shared" ref="E429:BN429" si="182">E430+E437+E439+E442+E444+E446</f>
        <v>179.1696</v>
      </c>
      <c r="F429" s="113">
        <f t="shared" si="182"/>
        <v>45.804</v>
      </c>
      <c r="G429" s="113">
        <f t="shared" si="182"/>
        <v>4.4064</v>
      </c>
      <c r="H429" s="113">
        <f t="shared" si="182"/>
        <v>120.705547</v>
      </c>
      <c r="I429" s="113">
        <f t="shared" si="182"/>
        <v>0</v>
      </c>
      <c r="J429" s="113">
        <f t="shared" si="182"/>
        <v>159.7612</v>
      </c>
      <c r="K429" s="113">
        <f t="shared" si="182"/>
        <v>46.176</v>
      </c>
      <c r="L429" s="113">
        <f t="shared" si="181"/>
        <v>74.02651984</v>
      </c>
      <c r="M429" s="113">
        <f t="shared" si="182"/>
        <v>5.015</v>
      </c>
      <c r="N429" s="113">
        <f t="shared" si="182"/>
        <v>0</v>
      </c>
      <c r="O429" s="113">
        <f t="shared" si="182"/>
        <v>0</v>
      </c>
      <c r="P429" s="113">
        <f t="shared" si="182"/>
        <v>0.612</v>
      </c>
      <c r="Q429" s="113">
        <f t="shared" si="182"/>
        <v>1.152</v>
      </c>
      <c r="R429" s="113">
        <f t="shared" si="182"/>
        <v>3.68488</v>
      </c>
      <c r="S429" s="113">
        <f t="shared" si="182"/>
        <v>4.09056</v>
      </c>
      <c r="T429" s="113">
        <f t="shared" si="182"/>
        <v>0</v>
      </c>
      <c r="U429" s="113">
        <f t="shared" si="182"/>
        <v>8.433</v>
      </c>
      <c r="V429" s="113">
        <f t="shared" si="182"/>
        <v>0</v>
      </c>
      <c r="W429" s="113">
        <f t="shared" si="182"/>
        <v>0</v>
      </c>
      <c r="X429" s="113">
        <f t="shared" si="182"/>
        <v>0</v>
      </c>
      <c r="Y429" s="113">
        <f t="shared" si="182"/>
        <v>1.206</v>
      </c>
      <c r="Z429" s="113">
        <f t="shared" si="182"/>
        <v>5.820738</v>
      </c>
      <c r="AA429" s="113">
        <f t="shared" si="182"/>
        <v>0.82761984</v>
      </c>
      <c r="AB429" s="113">
        <f t="shared" si="182"/>
        <v>2</v>
      </c>
      <c r="AC429" s="113">
        <f t="shared" si="182"/>
        <v>0.6</v>
      </c>
      <c r="AD429" s="113">
        <f t="shared" si="182"/>
        <v>0</v>
      </c>
      <c r="AE429" s="113">
        <f t="shared" si="182"/>
        <v>0</v>
      </c>
      <c r="AF429" s="113">
        <f t="shared" si="182"/>
        <v>5.820738</v>
      </c>
      <c r="AG429" s="113">
        <f t="shared" si="182"/>
        <v>7.760984</v>
      </c>
      <c r="AH429" s="113">
        <f t="shared" si="182"/>
        <v>26.4</v>
      </c>
      <c r="AI429" s="113">
        <f t="shared" si="182"/>
        <v>0.603</v>
      </c>
      <c r="AJ429" s="113">
        <f t="shared" si="182"/>
        <v>31.2264</v>
      </c>
      <c r="AK429" s="113">
        <f t="shared" si="182"/>
        <v>0</v>
      </c>
      <c r="AL429" s="113">
        <f t="shared" si="182"/>
        <v>0</v>
      </c>
      <c r="AM429" s="113">
        <f t="shared" si="182"/>
        <v>0</v>
      </c>
      <c r="AN429" s="113">
        <f t="shared" si="182"/>
        <v>0.24</v>
      </c>
      <c r="AO429" s="113">
        <f t="shared" si="182"/>
        <v>0</v>
      </c>
      <c r="AP429" s="113">
        <f t="shared" si="182"/>
        <v>0</v>
      </c>
      <c r="AQ429" s="113">
        <f t="shared" si="182"/>
        <v>0</v>
      </c>
      <c r="AR429" s="113">
        <f t="shared" si="182"/>
        <v>0</v>
      </c>
      <c r="AS429" s="113">
        <f t="shared" si="182"/>
        <v>0</v>
      </c>
      <c r="AT429" s="113">
        <f t="shared" si="182"/>
        <v>30.9864</v>
      </c>
      <c r="AU429" s="113">
        <f t="shared" si="182"/>
        <v>60</v>
      </c>
      <c r="AV429" s="113">
        <f t="shared" si="182"/>
        <v>0</v>
      </c>
      <c r="AW429" s="113">
        <f t="shared" si="182"/>
        <v>60</v>
      </c>
      <c r="AX429" s="113"/>
      <c r="AY429" s="113"/>
      <c r="AZ429" s="113"/>
      <c r="BA429" s="113"/>
      <c r="BB429" s="113">
        <f t="shared" si="182"/>
        <v>0</v>
      </c>
      <c r="BC429" s="113">
        <f t="shared" si="182"/>
        <v>0</v>
      </c>
      <c r="BD429" s="113">
        <f t="shared" si="182"/>
        <v>0</v>
      </c>
      <c r="BE429" s="113">
        <f t="shared" si="182"/>
        <v>0</v>
      </c>
      <c r="BF429" s="113">
        <f t="shared" si="182"/>
        <v>0</v>
      </c>
      <c r="BG429" s="113">
        <f t="shared" si="182"/>
        <v>0</v>
      </c>
      <c r="BH429" s="113">
        <f t="shared" si="182"/>
        <v>0</v>
      </c>
      <c r="BI429" s="113">
        <f t="shared" si="182"/>
        <v>0</v>
      </c>
      <c r="BJ429" s="113">
        <f t="shared" si="182"/>
        <v>0</v>
      </c>
      <c r="BK429" s="113">
        <f t="shared" si="182"/>
        <v>0</v>
      </c>
      <c r="BL429" s="113">
        <f t="shared" si="182"/>
        <v>0</v>
      </c>
      <c r="BM429" s="113">
        <f t="shared" si="182"/>
        <v>0</v>
      </c>
      <c r="BN429" s="113">
        <f t="shared" si="182"/>
        <v>0</v>
      </c>
    </row>
    <row r="430" spans="1:66">
      <c r="A430" s="102" t="s">
        <v>869</v>
      </c>
      <c r="B430" s="101" t="s">
        <v>870</v>
      </c>
      <c r="C430" s="113">
        <f t="shared" si="165"/>
        <v>175.47900645</v>
      </c>
      <c r="D430" s="113">
        <f>SUM(D431:D436)</f>
        <v>152.82727425</v>
      </c>
      <c r="E430" s="113">
        <f t="shared" ref="E430:BN430" si="183">SUM(E431:E436)</f>
        <v>52.3224</v>
      </c>
      <c r="F430" s="113">
        <f t="shared" si="183"/>
        <v>3.516</v>
      </c>
      <c r="G430" s="113">
        <f t="shared" si="183"/>
        <v>0.8866</v>
      </c>
      <c r="H430" s="113">
        <f t="shared" si="183"/>
        <v>34.00317425</v>
      </c>
      <c r="I430" s="113">
        <f t="shared" si="183"/>
        <v>0</v>
      </c>
      <c r="J430" s="113">
        <f t="shared" si="183"/>
        <v>56.7711</v>
      </c>
      <c r="K430" s="113">
        <f t="shared" si="183"/>
        <v>5.328</v>
      </c>
      <c r="L430" s="113">
        <f t="shared" si="181"/>
        <v>13.4419322</v>
      </c>
      <c r="M430" s="113">
        <f t="shared" si="183"/>
        <v>0.765</v>
      </c>
      <c r="N430" s="113">
        <f t="shared" si="183"/>
        <v>0</v>
      </c>
      <c r="O430" s="113">
        <f t="shared" si="183"/>
        <v>0</v>
      </c>
      <c r="P430" s="113">
        <f t="shared" si="183"/>
        <v>0.018</v>
      </c>
      <c r="Q430" s="113">
        <f t="shared" si="183"/>
        <v>0.405</v>
      </c>
      <c r="R430" s="113">
        <f t="shared" si="183"/>
        <v>1.5024</v>
      </c>
      <c r="S430" s="113">
        <f t="shared" si="183"/>
        <v>1.49952</v>
      </c>
      <c r="T430" s="113">
        <f t="shared" si="183"/>
        <v>0</v>
      </c>
      <c r="U430" s="113">
        <f t="shared" si="183"/>
        <v>1.683</v>
      </c>
      <c r="V430" s="113">
        <f t="shared" si="183"/>
        <v>0</v>
      </c>
      <c r="W430" s="113">
        <f t="shared" si="183"/>
        <v>0</v>
      </c>
      <c r="X430" s="113">
        <f t="shared" si="183"/>
        <v>0</v>
      </c>
      <c r="Y430" s="113">
        <f t="shared" si="183"/>
        <v>0.306</v>
      </c>
      <c r="Z430" s="113">
        <f t="shared" si="183"/>
        <v>1.6923615</v>
      </c>
      <c r="AA430" s="113">
        <f t="shared" si="183"/>
        <v>0.1188072</v>
      </c>
      <c r="AB430" s="113">
        <f t="shared" si="183"/>
        <v>0</v>
      </c>
      <c r="AC430" s="113">
        <f t="shared" si="183"/>
        <v>0</v>
      </c>
      <c r="AD430" s="113">
        <f t="shared" si="183"/>
        <v>0</v>
      </c>
      <c r="AE430" s="113">
        <f t="shared" si="183"/>
        <v>0</v>
      </c>
      <c r="AF430" s="113">
        <f t="shared" si="183"/>
        <v>1.6923615</v>
      </c>
      <c r="AG430" s="113">
        <f t="shared" si="183"/>
        <v>2.256482</v>
      </c>
      <c r="AH430" s="113">
        <f t="shared" si="183"/>
        <v>1.35</v>
      </c>
      <c r="AI430" s="113">
        <f t="shared" si="183"/>
        <v>0.153</v>
      </c>
      <c r="AJ430" s="113">
        <f t="shared" si="183"/>
        <v>9.2098</v>
      </c>
      <c r="AK430" s="113">
        <f t="shared" si="183"/>
        <v>0</v>
      </c>
      <c r="AL430" s="113">
        <f t="shared" si="183"/>
        <v>0</v>
      </c>
      <c r="AM430" s="113">
        <f t="shared" si="183"/>
        <v>0</v>
      </c>
      <c r="AN430" s="113">
        <f t="shared" si="183"/>
        <v>0.24</v>
      </c>
      <c r="AO430" s="113">
        <f t="shared" si="183"/>
        <v>0</v>
      </c>
      <c r="AP430" s="113">
        <f t="shared" si="183"/>
        <v>0</v>
      </c>
      <c r="AQ430" s="113">
        <f t="shared" si="183"/>
        <v>0</v>
      </c>
      <c r="AR430" s="113">
        <f t="shared" si="183"/>
        <v>0</v>
      </c>
      <c r="AS430" s="113">
        <f t="shared" si="183"/>
        <v>0</v>
      </c>
      <c r="AT430" s="113">
        <f t="shared" si="183"/>
        <v>8.9698</v>
      </c>
      <c r="AU430" s="113">
        <f t="shared" si="183"/>
        <v>0</v>
      </c>
      <c r="AV430" s="113">
        <f t="shared" si="183"/>
        <v>0</v>
      </c>
      <c r="AW430" s="113">
        <f t="shared" si="183"/>
        <v>0</v>
      </c>
      <c r="AX430" s="113"/>
      <c r="AY430" s="113"/>
      <c r="AZ430" s="113"/>
      <c r="BA430" s="113"/>
      <c r="BB430" s="113">
        <f t="shared" si="183"/>
        <v>0</v>
      </c>
      <c r="BC430" s="113">
        <f t="shared" si="183"/>
        <v>0</v>
      </c>
      <c r="BD430" s="113">
        <f t="shared" si="183"/>
        <v>0</v>
      </c>
      <c r="BE430" s="113">
        <f t="shared" si="183"/>
        <v>0</v>
      </c>
      <c r="BF430" s="113">
        <f t="shared" si="183"/>
        <v>0</v>
      </c>
      <c r="BG430" s="113">
        <f t="shared" si="183"/>
        <v>0</v>
      </c>
      <c r="BH430" s="113">
        <f t="shared" si="183"/>
        <v>0</v>
      </c>
      <c r="BI430" s="113">
        <f t="shared" si="183"/>
        <v>0</v>
      </c>
      <c r="BJ430" s="113">
        <f t="shared" si="183"/>
        <v>0</v>
      </c>
      <c r="BK430" s="113">
        <f t="shared" si="183"/>
        <v>0</v>
      </c>
      <c r="BL430" s="113">
        <f t="shared" si="183"/>
        <v>0</v>
      </c>
      <c r="BM430" s="113">
        <f t="shared" si="183"/>
        <v>0</v>
      </c>
      <c r="BN430" s="113">
        <f t="shared" si="183"/>
        <v>0</v>
      </c>
    </row>
    <row r="431" spans="1:66">
      <c r="A431" s="102" t="s">
        <v>871</v>
      </c>
      <c r="B431" s="101" t="s">
        <v>167</v>
      </c>
      <c r="C431" s="113">
        <f t="shared" si="165"/>
        <v>175.47900645</v>
      </c>
      <c r="D431" s="113">
        <f t="shared" si="166"/>
        <v>152.82727425</v>
      </c>
      <c r="E431" s="113">
        <v>52.3224</v>
      </c>
      <c r="F431" s="113">
        <v>3.516</v>
      </c>
      <c r="G431" s="113">
        <v>0.8866</v>
      </c>
      <c r="H431" s="113">
        <v>34.00317425</v>
      </c>
      <c r="I431" s="113"/>
      <c r="J431" s="113">
        <v>56.7711</v>
      </c>
      <c r="K431" s="113">
        <v>5.328</v>
      </c>
      <c r="L431" s="113">
        <f t="shared" si="181"/>
        <v>13.4419322</v>
      </c>
      <c r="M431" s="113">
        <v>0.765</v>
      </c>
      <c r="N431" s="113">
        <v>0</v>
      </c>
      <c r="O431" s="113"/>
      <c r="P431" s="113">
        <v>0.018</v>
      </c>
      <c r="Q431" s="113">
        <v>0.405</v>
      </c>
      <c r="R431" s="113">
        <v>1.5024</v>
      </c>
      <c r="S431" s="113">
        <v>1.49952</v>
      </c>
      <c r="T431" s="113"/>
      <c r="U431" s="113">
        <v>1.683</v>
      </c>
      <c r="V431" s="113"/>
      <c r="W431" s="113">
        <v>0</v>
      </c>
      <c r="X431" s="113"/>
      <c r="Y431" s="113">
        <v>0.306</v>
      </c>
      <c r="Z431" s="113">
        <v>1.6923615</v>
      </c>
      <c r="AA431" s="113">
        <v>0.1188072</v>
      </c>
      <c r="AB431" s="113">
        <v>0</v>
      </c>
      <c r="AC431" s="113"/>
      <c r="AD431" s="113"/>
      <c r="AE431" s="113"/>
      <c r="AF431" s="113">
        <v>1.6923615</v>
      </c>
      <c r="AG431" s="113">
        <v>2.256482</v>
      </c>
      <c r="AH431" s="113">
        <v>1.35</v>
      </c>
      <c r="AI431" s="113">
        <v>0.153</v>
      </c>
      <c r="AJ431" s="113">
        <f t="shared" ref="AJ431:AJ436" si="184">SUM(AK431:AT431)</f>
        <v>9.2098</v>
      </c>
      <c r="AK431" s="113"/>
      <c r="AL431" s="113"/>
      <c r="AM431" s="113"/>
      <c r="AN431" s="113">
        <v>0.24</v>
      </c>
      <c r="AO431" s="113"/>
      <c r="AP431" s="113"/>
      <c r="AQ431" s="113"/>
      <c r="AR431" s="113"/>
      <c r="AS431" s="113"/>
      <c r="AT431" s="113">
        <v>8.9698</v>
      </c>
      <c r="AU431" s="113"/>
      <c r="AV431" s="113"/>
      <c r="AW431" s="113"/>
      <c r="AX431" s="113"/>
      <c r="AY431" s="113"/>
      <c r="AZ431" s="113"/>
      <c r="BA431" s="113"/>
      <c r="BB431" s="113">
        <f t="shared" ref="BB431:BB436" si="185">SUM(BC431:BJ431)</f>
        <v>0</v>
      </c>
      <c r="BC431" s="113"/>
      <c r="BD431" s="113"/>
      <c r="BE431" s="113"/>
      <c r="BF431" s="113"/>
      <c r="BG431" s="113"/>
      <c r="BH431" s="113"/>
      <c r="BI431" s="113"/>
      <c r="BJ431" s="113"/>
      <c r="BK431" s="113"/>
      <c r="BL431" s="113"/>
      <c r="BM431" s="113"/>
      <c r="BN431" s="113"/>
    </row>
    <row r="432" hidden="1" spans="1:66">
      <c r="A432" s="102" t="s">
        <v>872</v>
      </c>
      <c r="B432" s="101" t="s">
        <v>169</v>
      </c>
      <c r="C432" s="113">
        <f t="shared" si="165"/>
        <v>0</v>
      </c>
      <c r="D432" s="113">
        <f t="shared" si="166"/>
        <v>0</v>
      </c>
      <c r="E432" s="113"/>
      <c r="F432" s="113"/>
      <c r="G432" s="113"/>
      <c r="H432" s="113"/>
      <c r="I432" s="113"/>
      <c r="J432" s="113"/>
      <c r="K432" s="113"/>
      <c r="L432" s="113">
        <f t="shared" si="181"/>
        <v>0</v>
      </c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>
        <f t="shared" si="184"/>
        <v>0</v>
      </c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>
        <f t="shared" si="185"/>
        <v>0</v>
      </c>
      <c r="BC432" s="113"/>
      <c r="BD432" s="113"/>
      <c r="BE432" s="113"/>
      <c r="BF432" s="113"/>
      <c r="BG432" s="113"/>
      <c r="BH432" s="113"/>
      <c r="BI432" s="113"/>
      <c r="BJ432" s="113"/>
      <c r="BK432" s="113"/>
      <c r="BL432" s="113"/>
      <c r="BM432" s="113"/>
      <c r="BN432" s="113"/>
    </row>
    <row r="433" hidden="1" spans="1:66">
      <c r="A433" s="102" t="s">
        <v>873</v>
      </c>
      <c r="B433" s="101" t="s">
        <v>874</v>
      </c>
      <c r="C433" s="113">
        <f t="shared" si="165"/>
        <v>0</v>
      </c>
      <c r="D433" s="113">
        <f t="shared" si="166"/>
        <v>0</v>
      </c>
      <c r="E433" s="113"/>
      <c r="F433" s="113"/>
      <c r="G433" s="113"/>
      <c r="H433" s="113"/>
      <c r="I433" s="113"/>
      <c r="J433" s="113"/>
      <c r="K433" s="113"/>
      <c r="L433" s="113">
        <f t="shared" si="181"/>
        <v>0</v>
      </c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>
        <f t="shared" si="184"/>
        <v>0</v>
      </c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>
        <f t="shared" si="185"/>
        <v>0</v>
      </c>
      <c r="BC433" s="113"/>
      <c r="BD433" s="113"/>
      <c r="BE433" s="113"/>
      <c r="BF433" s="113"/>
      <c r="BG433" s="113"/>
      <c r="BH433" s="113"/>
      <c r="BI433" s="113"/>
      <c r="BJ433" s="113"/>
      <c r="BK433" s="113"/>
      <c r="BL433" s="113"/>
      <c r="BM433" s="113"/>
      <c r="BN433" s="113"/>
    </row>
    <row r="434" hidden="1" spans="1:66">
      <c r="A434" s="102" t="s">
        <v>875</v>
      </c>
      <c r="B434" s="101" t="s">
        <v>876</v>
      </c>
      <c r="C434" s="113">
        <f t="shared" si="165"/>
        <v>0</v>
      </c>
      <c r="D434" s="113">
        <f t="shared" si="166"/>
        <v>0</v>
      </c>
      <c r="E434" s="113"/>
      <c r="F434" s="113"/>
      <c r="G434" s="113"/>
      <c r="H434" s="113"/>
      <c r="I434" s="113"/>
      <c r="J434" s="113"/>
      <c r="K434" s="113"/>
      <c r="L434" s="113">
        <f t="shared" si="181"/>
        <v>0</v>
      </c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>
        <f t="shared" si="184"/>
        <v>0</v>
      </c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>
        <f t="shared" si="185"/>
        <v>0</v>
      </c>
      <c r="BC434" s="113"/>
      <c r="BD434" s="113"/>
      <c r="BE434" s="113"/>
      <c r="BF434" s="113"/>
      <c r="BG434" s="113"/>
      <c r="BH434" s="113"/>
      <c r="BI434" s="113"/>
      <c r="BJ434" s="113"/>
      <c r="BK434" s="113"/>
      <c r="BL434" s="113"/>
      <c r="BM434" s="113"/>
      <c r="BN434" s="113"/>
    </row>
    <row r="435" hidden="1" spans="1:66">
      <c r="A435" s="102" t="s">
        <v>877</v>
      </c>
      <c r="B435" s="101" t="s">
        <v>878</v>
      </c>
      <c r="C435" s="113">
        <f t="shared" si="165"/>
        <v>0</v>
      </c>
      <c r="D435" s="113">
        <f t="shared" si="166"/>
        <v>0</v>
      </c>
      <c r="E435" s="113"/>
      <c r="F435" s="113"/>
      <c r="G435" s="113"/>
      <c r="H435" s="113"/>
      <c r="I435" s="113"/>
      <c r="J435" s="113"/>
      <c r="K435" s="113"/>
      <c r="L435" s="113">
        <f t="shared" si="181"/>
        <v>0</v>
      </c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>
        <f t="shared" si="184"/>
        <v>0</v>
      </c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>
        <f t="shared" si="185"/>
        <v>0</v>
      </c>
      <c r="BC435" s="113"/>
      <c r="BD435" s="113"/>
      <c r="BE435" s="113"/>
      <c r="BF435" s="113"/>
      <c r="BG435" s="113"/>
      <c r="BH435" s="113"/>
      <c r="BI435" s="113"/>
      <c r="BJ435" s="113"/>
      <c r="BK435" s="113"/>
      <c r="BL435" s="113"/>
      <c r="BM435" s="113"/>
      <c r="BN435" s="113"/>
    </row>
    <row r="436" hidden="1" spans="1:66">
      <c r="A436" s="102" t="s">
        <v>879</v>
      </c>
      <c r="B436" s="101" t="s">
        <v>880</v>
      </c>
      <c r="C436" s="113">
        <f t="shared" si="165"/>
        <v>0</v>
      </c>
      <c r="D436" s="113">
        <f t="shared" si="166"/>
        <v>0</v>
      </c>
      <c r="E436" s="113"/>
      <c r="F436" s="113"/>
      <c r="G436" s="113"/>
      <c r="H436" s="113"/>
      <c r="I436" s="113"/>
      <c r="J436" s="113"/>
      <c r="K436" s="113"/>
      <c r="L436" s="113">
        <f t="shared" si="181"/>
        <v>0</v>
      </c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>
        <f t="shared" si="184"/>
        <v>0</v>
      </c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>
        <f t="shared" si="185"/>
        <v>0</v>
      </c>
      <c r="BC436" s="113"/>
      <c r="BD436" s="113"/>
      <c r="BE436" s="113"/>
      <c r="BF436" s="113"/>
      <c r="BG436" s="113"/>
      <c r="BH436" s="113"/>
      <c r="BI436" s="113"/>
      <c r="BJ436" s="113"/>
      <c r="BK436" s="113"/>
      <c r="BL436" s="113"/>
      <c r="BM436" s="113"/>
      <c r="BN436" s="113"/>
    </row>
    <row r="437" spans="1:66">
      <c r="A437" s="102" t="s">
        <v>881</v>
      </c>
      <c r="B437" s="101" t="s">
        <v>882</v>
      </c>
      <c r="C437" s="113">
        <f t="shared" si="165"/>
        <v>195.08056714</v>
      </c>
      <c r="D437" s="113">
        <f>SUM(D438)</f>
        <v>165.7037445</v>
      </c>
      <c r="E437" s="113">
        <f t="shared" ref="E437:BN437" si="186">SUM(E438)</f>
        <v>47.502</v>
      </c>
      <c r="F437" s="113">
        <f t="shared" si="186"/>
        <v>42.288</v>
      </c>
      <c r="G437" s="113">
        <f t="shared" si="186"/>
        <v>3.5198</v>
      </c>
      <c r="H437" s="113">
        <f t="shared" si="186"/>
        <v>31.5459445</v>
      </c>
      <c r="I437" s="113">
        <f t="shared" si="186"/>
        <v>0</v>
      </c>
      <c r="J437" s="113">
        <f t="shared" si="186"/>
        <v>0</v>
      </c>
      <c r="K437" s="113">
        <f t="shared" si="186"/>
        <v>40.848</v>
      </c>
      <c r="L437" s="113">
        <f t="shared" si="181"/>
        <v>21.89432264</v>
      </c>
      <c r="M437" s="113">
        <f t="shared" si="186"/>
        <v>3.575</v>
      </c>
      <c r="N437" s="113">
        <f t="shared" si="186"/>
        <v>0</v>
      </c>
      <c r="O437" s="113">
        <f t="shared" si="186"/>
        <v>0</v>
      </c>
      <c r="P437" s="113">
        <f t="shared" si="186"/>
        <v>0.018</v>
      </c>
      <c r="Q437" s="113">
        <f t="shared" si="186"/>
        <v>0.558</v>
      </c>
      <c r="R437" s="113">
        <f t="shared" si="186"/>
        <v>1.64248</v>
      </c>
      <c r="S437" s="113">
        <f t="shared" si="186"/>
        <v>1.79104</v>
      </c>
      <c r="T437" s="113">
        <f t="shared" si="186"/>
        <v>0</v>
      </c>
      <c r="U437" s="113">
        <f t="shared" si="186"/>
        <v>4.725</v>
      </c>
      <c r="V437" s="113">
        <f t="shared" si="186"/>
        <v>0</v>
      </c>
      <c r="W437" s="113">
        <f t="shared" si="186"/>
        <v>0</v>
      </c>
      <c r="X437" s="113">
        <f t="shared" si="186"/>
        <v>0</v>
      </c>
      <c r="Y437" s="113">
        <f t="shared" si="186"/>
        <v>0.63</v>
      </c>
      <c r="Z437" s="113">
        <f t="shared" si="186"/>
        <v>1.393347</v>
      </c>
      <c r="AA437" s="113">
        <f t="shared" si="186"/>
        <v>0.24531264</v>
      </c>
      <c r="AB437" s="113">
        <f t="shared" si="186"/>
        <v>0</v>
      </c>
      <c r="AC437" s="113">
        <f t="shared" si="186"/>
        <v>0.6</v>
      </c>
      <c r="AD437" s="113">
        <f t="shared" si="186"/>
        <v>0</v>
      </c>
      <c r="AE437" s="113">
        <f t="shared" si="186"/>
        <v>0</v>
      </c>
      <c r="AF437" s="113">
        <f t="shared" si="186"/>
        <v>1.393347</v>
      </c>
      <c r="AG437" s="113">
        <f t="shared" si="186"/>
        <v>1.857796</v>
      </c>
      <c r="AH437" s="113">
        <f t="shared" si="186"/>
        <v>3.15</v>
      </c>
      <c r="AI437" s="113">
        <f t="shared" si="186"/>
        <v>0.315</v>
      </c>
      <c r="AJ437" s="113">
        <f t="shared" si="186"/>
        <v>7.4825</v>
      </c>
      <c r="AK437" s="113">
        <f t="shared" si="186"/>
        <v>0</v>
      </c>
      <c r="AL437" s="113">
        <f t="shared" si="186"/>
        <v>0</v>
      </c>
      <c r="AM437" s="113">
        <f t="shared" si="186"/>
        <v>0</v>
      </c>
      <c r="AN437" s="113">
        <f t="shared" si="186"/>
        <v>0</v>
      </c>
      <c r="AO437" s="113">
        <f t="shared" si="186"/>
        <v>0</v>
      </c>
      <c r="AP437" s="113">
        <f t="shared" si="186"/>
        <v>0</v>
      </c>
      <c r="AQ437" s="113">
        <f t="shared" si="186"/>
        <v>0</v>
      </c>
      <c r="AR437" s="113">
        <f t="shared" si="186"/>
        <v>0</v>
      </c>
      <c r="AS437" s="113">
        <f t="shared" si="186"/>
        <v>0</v>
      </c>
      <c r="AT437" s="113">
        <f t="shared" si="186"/>
        <v>7.4825</v>
      </c>
      <c r="AU437" s="113">
        <f t="shared" si="186"/>
        <v>0</v>
      </c>
      <c r="AV437" s="113">
        <f t="shared" si="186"/>
        <v>0</v>
      </c>
      <c r="AW437" s="113">
        <f t="shared" si="186"/>
        <v>0</v>
      </c>
      <c r="AX437" s="113"/>
      <c r="AY437" s="113"/>
      <c r="AZ437" s="113"/>
      <c r="BA437" s="113"/>
      <c r="BB437" s="113">
        <f t="shared" si="186"/>
        <v>0</v>
      </c>
      <c r="BC437" s="113">
        <f t="shared" si="186"/>
        <v>0</v>
      </c>
      <c r="BD437" s="113">
        <f t="shared" si="186"/>
        <v>0</v>
      </c>
      <c r="BE437" s="113">
        <f t="shared" si="186"/>
        <v>0</v>
      </c>
      <c r="BF437" s="113">
        <f t="shared" si="186"/>
        <v>0</v>
      </c>
      <c r="BG437" s="113">
        <f t="shared" si="186"/>
        <v>0</v>
      </c>
      <c r="BH437" s="113">
        <f t="shared" si="186"/>
        <v>0</v>
      </c>
      <c r="BI437" s="113">
        <f t="shared" si="186"/>
        <v>0</v>
      </c>
      <c r="BJ437" s="113">
        <f t="shared" si="186"/>
        <v>0</v>
      </c>
      <c r="BK437" s="113">
        <f t="shared" si="186"/>
        <v>0</v>
      </c>
      <c r="BL437" s="113">
        <f t="shared" si="186"/>
        <v>0</v>
      </c>
      <c r="BM437" s="113">
        <f t="shared" si="186"/>
        <v>0</v>
      </c>
      <c r="BN437" s="113">
        <f t="shared" si="186"/>
        <v>0</v>
      </c>
    </row>
    <row r="438" spans="1:66">
      <c r="A438" s="102" t="s">
        <v>883</v>
      </c>
      <c r="B438" s="101" t="s">
        <v>882</v>
      </c>
      <c r="C438" s="113">
        <f t="shared" si="165"/>
        <v>195.08056714</v>
      </c>
      <c r="D438" s="113">
        <f t="shared" si="166"/>
        <v>165.7037445</v>
      </c>
      <c r="E438" s="113">
        <v>47.502</v>
      </c>
      <c r="F438" s="113">
        <v>42.288</v>
      </c>
      <c r="G438" s="113">
        <v>3.5198</v>
      </c>
      <c r="H438" s="113">
        <v>31.5459445</v>
      </c>
      <c r="I438" s="113">
        <v>0</v>
      </c>
      <c r="J438" s="113">
        <v>0</v>
      </c>
      <c r="K438" s="113">
        <v>40.848</v>
      </c>
      <c r="L438" s="113">
        <f t="shared" si="181"/>
        <v>21.89432264</v>
      </c>
      <c r="M438" s="113">
        <v>3.575</v>
      </c>
      <c r="N438" s="113">
        <v>0</v>
      </c>
      <c r="O438" s="113">
        <v>0</v>
      </c>
      <c r="P438" s="113">
        <v>0.018</v>
      </c>
      <c r="Q438" s="113">
        <v>0.558</v>
      </c>
      <c r="R438" s="113">
        <v>1.64248</v>
      </c>
      <c r="S438" s="113">
        <v>1.79104</v>
      </c>
      <c r="T438" s="113">
        <v>0</v>
      </c>
      <c r="U438" s="113">
        <v>4.725</v>
      </c>
      <c r="V438" s="113">
        <v>0</v>
      </c>
      <c r="W438" s="113">
        <v>0</v>
      </c>
      <c r="X438" s="113">
        <v>0</v>
      </c>
      <c r="Y438" s="113">
        <v>0.63</v>
      </c>
      <c r="Z438" s="113">
        <v>1.393347</v>
      </c>
      <c r="AA438" s="113">
        <v>0.24531264</v>
      </c>
      <c r="AB438" s="113">
        <v>0</v>
      </c>
      <c r="AC438" s="113">
        <v>0.6</v>
      </c>
      <c r="AD438" s="113">
        <v>0</v>
      </c>
      <c r="AE438" s="113">
        <v>0</v>
      </c>
      <c r="AF438" s="113">
        <v>1.393347</v>
      </c>
      <c r="AG438" s="113">
        <v>1.857796</v>
      </c>
      <c r="AH438" s="113">
        <v>3.15</v>
      </c>
      <c r="AI438" s="113">
        <v>0.315</v>
      </c>
      <c r="AJ438" s="113">
        <f>SUM(AK438:AT438)</f>
        <v>7.4825</v>
      </c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>
        <v>7.4825</v>
      </c>
      <c r="AU438" s="113"/>
      <c r="AV438" s="113"/>
      <c r="AW438" s="113"/>
      <c r="AX438" s="113"/>
      <c r="AY438" s="113"/>
      <c r="AZ438" s="113"/>
      <c r="BA438" s="113"/>
      <c r="BB438" s="113">
        <f>SUM(BC438:BJ438)</f>
        <v>0</v>
      </c>
      <c r="BC438" s="113"/>
      <c r="BD438" s="113"/>
      <c r="BE438" s="113"/>
      <c r="BF438" s="113"/>
      <c r="BG438" s="113"/>
      <c r="BH438" s="113"/>
      <c r="BI438" s="113"/>
      <c r="BJ438" s="113"/>
      <c r="BK438" s="113"/>
      <c r="BL438" s="113"/>
      <c r="BM438" s="113"/>
      <c r="BN438" s="113"/>
    </row>
    <row r="439" hidden="1" spans="1:66">
      <c r="A439" s="102" t="s">
        <v>884</v>
      </c>
      <c r="B439" s="101" t="s">
        <v>885</v>
      </c>
      <c r="C439" s="113">
        <f t="shared" si="165"/>
        <v>0</v>
      </c>
      <c r="D439" s="113">
        <f>SUM(D440:D441)</f>
        <v>0</v>
      </c>
      <c r="E439" s="113">
        <f t="shared" ref="E439:BN439" si="187">SUM(E440:E441)</f>
        <v>0</v>
      </c>
      <c r="F439" s="113">
        <f t="shared" si="187"/>
        <v>0</v>
      </c>
      <c r="G439" s="113">
        <f t="shared" si="187"/>
        <v>0</v>
      </c>
      <c r="H439" s="113">
        <f t="shared" si="187"/>
        <v>0</v>
      </c>
      <c r="I439" s="113">
        <f t="shared" si="187"/>
        <v>0</v>
      </c>
      <c r="J439" s="113">
        <f t="shared" si="187"/>
        <v>0</v>
      </c>
      <c r="K439" s="113">
        <f t="shared" si="187"/>
        <v>0</v>
      </c>
      <c r="L439" s="113">
        <f t="shared" si="187"/>
        <v>0</v>
      </c>
      <c r="M439" s="113">
        <f t="shared" si="187"/>
        <v>0</v>
      </c>
      <c r="N439" s="113">
        <f t="shared" si="187"/>
        <v>0</v>
      </c>
      <c r="O439" s="113">
        <f t="shared" si="187"/>
        <v>0</v>
      </c>
      <c r="P439" s="113">
        <f t="shared" si="187"/>
        <v>0</v>
      </c>
      <c r="Q439" s="113">
        <f t="shared" si="187"/>
        <v>0</v>
      </c>
      <c r="R439" s="113">
        <f t="shared" si="187"/>
        <v>0</v>
      </c>
      <c r="S439" s="113">
        <f t="shared" si="187"/>
        <v>0</v>
      </c>
      <c r="T439" s="113">
        <f t="shared" si="187"/>
        <v>0</v>
      </c>
      <c r="U439" s="113">
        <f t="shared" si="187"/>
        <v>0</v>
      </c>
      <c r="V439" s="113">
        <f t="shared" si="187"/>
        <v>0</v>
      </c>
      <c r="W439" s="113">
        <f t="shared" si="187"/>
        <v>0</v>
      </c>
      <c r="X439" s="113">
        <f t="shared" si="187"/>
        <v>0</v>
      </c>
      <c r="Y439" s="113">
        <f t="shared" si="187"/>
        <v>0</v>
      </c>
      <c r="Z439" s="113">
        <f t="shared" si="187"/>
        <v>0</v>
      </c>
      <c r="AA439" s="113"/>
      <c r="AB439" s="113"/>
      <c r="AC439" s="113">
        <f t="shared" si="187"/>
        <v>0</v>
      </c>
      <c r="AD439" s="113">
        <f t="shared" si="187"/>
        <v>0</v>
      </c>
      <c r="AE439" s="113">
        <f t="shared" si="187"/>
        <v>0</v>
      </c>
      <c r="AF439" s="113">
        <f t="shared" si="187"/>
        <v>0</v>
      </c>
      <c r="AG439" s="113">
        <f t="shared" si="187"/>
        <v>0</v>
      </c>
      <c r="AH439" s="113">
        <f t="shared" si="187"/>
        <v>0</v>
      </c>
      <c r="AI439" s="113">
        <f t="shared" si="187"/>
        <v>0</v>
      </c>
      <c r="AJ439" s="113">
        <f t="shared" si="187"/>
        <v>0</v>
      </c>
      <c r="AK439" s="113">
        <f t="shared" si="187"/>
        <v>0</v>
      </c>
      <c r="AL439" s="113">
        <f t="shared" si="187"/>
        <v>0</v>
      </c>
      <c r="AM439" s="113">
        <f t="shared" si="187"/>
        <v>0</v>
      </c>
      <c r="AN439" s="113">
        <f t="shared" si="187"/>
        <v>0</v>
      </c>
      <c r="AO439" s="113">
        <f t="shared" si="187"/>
        <v>0</v>
      </c>
      <c r="AP439" s="113">
        <f t="shared" si="187"/>
        <v>0</v>
      </c>
      <c r="AQ439" s="113">
        <f t="shared" si="187"/>
        <v>0</v>
      </c>
      <c r="AR439" s="113">
        <f t="shared" si="187"/>
        <v>0</v>
      </c>
      <c r="AS439" s="113">
        <f t="shared" si="187"/>
        <v>0</v>
      </c>
      <c r="AT439" s="113">
        <f t="shared" si="187"/>
        <v>0</v>
      </c>
      <c r="AU439" s="113">
        <f t="shared" si="187"/>
        <v>0</v>
      </c>
      <c r="AV439" s="113">
        <f t="shared" si="187"/>
        <v>0</v>
      </c>
      <c r="AW439" s="113">
        <f t="shared" si="187"/>
        <v>0</v>
      </c>
      <c r="AX439" s="113">
        <f t="shared" si="187"/>
        <v>0</v>
      </c>
      <c r="AY439" s="113">
        <f t="shared" si="187"/>
        <v>0</v>
      </c>
      <c r="AZ439" s="113"/>
      <c r="BA439" s="113">
        <f t="shared" si="187"/>
        <v>0</v>
      </c>
      <c r="BB439" s="113">
        <f t="shared" si="187"/>
        <v>0</v>
      </c>
      <c r="BC439" s="113">
        <f t="shared" si="187"/>
        <v>0</v>
      </c>
      <c r="BD439" s="113">
        <f t="shared" si="187"/>
        <v>0</v>
      </c>
      <c r="BE439" s="113">
        <f t="shared" si="187"/>
        <v>0</v>
      </c>
      <c r="BF439" s="113">
        <f t="shared" si="187"/>
        <v>0</v>
      </c>
      <c r="BG439" s="113">
        <f t="shared" si="187"/>
        <v>0</v>
      </c>
      <c r="BH439" s="113">
        <f t="shared" si="187"/>
        <v>0</v>
      </c>
      <c r="BI439" s="113">
        <f t="shared" si="187"/>
        <v>0</v>
      </c>
      <c r="BJ439" s="113">
        <f t="shared" si="187"/>
        <v>0</v>
      </c>
      <c r="BK439" s="113">
        <f t="shared" si="187"/>
        <v>0</v>
      </c>
      <c r="BL439" s="113">
        <f t="shared" si="187"/>
        <v>0</v>
      </c>
      <c r="BM439" s="113">
        <f t="shared" si="187"/>
        <v>0</v>
      </c>
      <c r="BN439" s="113">
        <f t="shared" si="187"/>
        <v>0</v>
      </c>
    </row>
    <row r="440" hidden="1" spans="1:66">
      <c r="A440" s="102" t="s">
        <v>886</v>
      </c>
      <c r="B440" s="101" t="s">
        <v>887</v>
      </c>
      <c r="C440" s="113">
        <f t="shared" si="165"/>
        <v>0</v>
      </c>
      <c r="D440" s="113">
        <f t="shared" ref="D440:D447" si="188">SUM(E440:K440)</f>
        <v>0</v>
      </c>
      <c r="E440" s="113"/>
      <c r="F440" s="113"/>
      <c r="G440" s="113"/>
      <c r="H440" s="113"/>
      <c r="I440" s="113"/>
      <c r="J440" s="113"/>
      <c r="K440" s="113"/>
      <c r="L440" s="113">
        <f>SUM(M440:AI440)</f>
        <v>0</v>
      </c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>
        <f>SUM(AK440:AT440)</f>
        <v>0</v>
      </c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>
        <f>SUM(BC440:BJ440)</f>
        <v>0</v>
      </c>
      <c r="BC440" s="113"/>
      <c r="BD440" s="113"/>
      <c r="BE440" s="113"/>
      <c r="BF440" s="113"/>
      <c r="BG440" s="113"/>
      <c r="BH440" s="113"/>
      <c r="BI440" s="113"/>
      <c r="BJ440" s="113"/>
      <c r="BK440" s="113"/>
      <c r="BL440" s="113"/>
      <c r="BM440" s="113"/>
      <c r="BN440" s="113"/>
    </row>
    <row r="441" hidden="1" spans="1:66">
      <c r="A441" s="102" t="s">
        <v>888</v>
      </c>
      <c r="B441" s="101" t="s">
        <v>889</v>
      </c>
      <c r="C441" s="113">
        <f t="shared" si="165"/>
        <v>0</v>
      </c>
      <c r="D441" s="113">
        <f t="shared" si="188"/>
        <v>0</v>
      </c>
      <c r="E441" s="113"/>
      <c r="F441" s="113"/>
      <c r="G441" s="113"/>
      <c r="H441" s="113"/>
      <c r="I441" s="113"/>
      <c r="J441" s="113"/>
      <c r="K441" s="113"/>
      <c r="L441" s="113">
        <f>SUM(M441:AI441)</f>
        <v>0</v>
      </c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>
        <f>SUM(AK441:AT441)</f>
        <v>0</v>
      </c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  <c r="BH441" s="113"/>
      <c r="BI441" s="113"/>
      <c r="BJ441" s="113"/>
      <c r="BK441" s="113"/>
      <c r="BL441" s="113"/>
      <c r="BM441" s="113"/>
      <c r="BN441" s="113"/>
    </row>
    <row r="442" spans="1:66">
      <c r="A442" s="102" t="s">
        <v>890</v>
      </c>
      <c r="B442" s="101" t="s">
        <v>891</v>
      </c>
      <c r="C442" s="113">
        <f t="shared" si="165"/>
        <v>350.71609325</v>
      </c>
      <c r="D442" s="113">
        <f>SUM(D443)</f>
        <v>237.49172825</v>
      </c>
      <c r="E442" s="113">
        <f t="shared" ref="E442:BN442" si="189">SUM(E443)</f>
        <v>79.3452</v>
      </c>
      <c r="F442" s="113">
        <f t="shared" si="189"/>
        <v>0</v>
      </c>
      <c r="G442" s="113">
        <f t="shared" si="189"/>
        <v>0</v>
      </c>
      <c r="H442" s="113">
        <f t="shared" si="189"/>
        <v>55.15642825</v>
      </c>
      <c r="I442" s="113">
        <f t="shared" si="189"/>
        <v>0</v>
      </c>
      <c r="J442" s="113">
        <f t="shared" si="189"/>
        <v>102.9901</v>
      </c>
      <c r="K442" s="113">
        <f t="shared" si="189"/>
        <v>0</v>
      </c>
      <c r="L442" s="113">
        <f t="shared" si="189"/>
        <v>38.690265</v>
      </c>
      <c r="M442" s="113">
        <f t="shared" si="189"/>
        <v>0.675</v>
      </c>
      <c r="N442" s="113">
        <f t="shared" si="189"/>
        <v>0</v>
      </c>
      <c r="O442" s="113">
        <f t="shared" si="189"/>
        <v>0</v>
      </c>
      <c r="P442" s="113">
        <f t="shared" si="189"/>
        <v>0.576</v>
      </c>
      <c r="Q442" s="113">
        <f t="shared" si="189"/>
        <v>0.189</v>
      </c>
      <c r="R442" s="113">
        <f t="shared" si="189"/>
        <v>0.54</v>
      </c>
      <c r="S442" s="113">
        <f t="shared" si="189"/>
        <v>0.8</v>
      </c>
      <c r="T442" s="113">
        <f t="shared" si="189"/>
        <v>0</v>
      </c>
      <c r="U442" s="113">
        <f t="shared" si="189"/>
        <v>2.025</v>
      </c>
      <c r="V442" s="113">
        <f t="shared" si="189"/>
        <v>0</v>
      </c>
      <c r="W442" s="113">
        <f t="shared" si="189"/>
        <v>0</v>
      </c>
      <c r="X442" s="113">
        <f t="shared" si="189"/>
        <v>0</v>
      </c>
      <c r="Y442" s="113">
        <f t="shared" si="189"/>
        <v>0.27</v>
      </c>
      <c r="Z442" s="113">
        <f t="shared" si="189"/>
        <v>2.7350295</v>
      </c>
      <c r="AA442" s="113">
        <f t="shared" si="189"/>
        <v>0.4635</v>
      </c>
      <c r="AB442" s="113">
        <f t="shared" si="189"/>
        <v>2</v>
      </c>
      <c r="AC442" s="113">
        <f t="shared" si="189"/>
        <v>0</v>
      </c>
      <c r="AD442" s="113">
        <f t="shared" si="189"/>
        <v>0</v>
      </c>
      <c r="AE442" s="113">
        <f t="shared" si="189"/>
        <v>0</v>
      </c>
      <c r="AF442" s="113">
        <f t="shared" si="189"/>
        <v>2.7350295</v>
      </c>
      <c r="AG442" s="113">
        <f t="shared" si="189"/>
        <v>3.646706</v>
      </c>
      <c r="AH442" s="113">
        <f t="shared" si="189"/>
        <v>21.9</v>
      </c>
      <c r="AI442" s="113">
        <f t="shared" si="189"/>
        <v>0.135</v>
      </c>
      <c r="AJ442" s="113">
        <f t="shared" si="189"/>
        <v>14.5341</v>
      </c>
      <c r="AK442" s="113">
        <f t="shared" si="189"/>
        <v>0</v>
      </c>
      <c r="AL442" s="113">
        <f t="shared" si="189"/>
        <v>0</v>
      </c>
      <c r="AM442" s="113">
        <f t="shared" si="189"/>
        <v>0</v>
      </c>
      <c r="AN442" s="113">
        <f t="shared" si="189"/>
        <v>0</v>
      </c>
      <c r="AO442" s="113">
        <f t="shared" si="189"/>
        <v>0</v>
      </c>
      <c r="AP442" s="113">
        <f t="shared" si="189"/>
        <v>0</v>
      </c>
      <c r="AQ442" s="113">
        <f t="shared" si="189"/>
        <v>0</v>
      </c>
      <c r="AR442" s="113">
        <f t="shared" si="189"/>
        <v>0</v>
      </c>
      <c r="AS442" s="113">
        <f t="shared" si="189"/>
        <v>0</v>
      </c>
      <c r="AT442" s="113">
        <f t="shared" si="189"/>
        <v>14.5341</v>
      </c>
      <c r="AU442" s="113">
        <f t="shared" si="189"/>
        <v>60</v>
      </c>
      <c r="AV442" s="113">
        <f t="shared" si="189"/>
        <v>0</v>
      </c>
      <c r="AW442" s="113">
        <f t="shared" si="189"/>
        <v>60</v>
      </c>
      <c r="AX442" s="113">
        <f t="shared" si="189"/>
        <v>0</v>
      </c>
      <c r="AY442" s="113">
        <f t="shared" si="189"/>
        <v>0</v>
      </c>
      <c r="AZ442" s="113"/>
      <c r="BA442" s="113">
        <f t="shared" si="189"/>
        <v>0</v>
      </c>
      <c r="BB442" s="113">
        <f t="shared" si="189"/>
        <v>0</v>
      </c>
      <c r="BC442" s="113">
        <f t="shared" si="189"/>
        <v>0</v>
      </c>
      <c r="BD442" s="113">
        <f t="shared" si="189"/>
        <v>0</v>
      </c>
      <c r="BE442" s="113">
        <f t="shared" si="189"/>
        <v>0</v>
      </c>
      <c r="BF442" s="113">
        <f t="shared" si="189"/>
        <v>0</v>
      </c>
      <c r="BG442" s="113">
        <f t="shared" si="189"/>
        <v>0</v>
      </c>
      <c r="BH442" s="113">
        <f t="shared" si="189"/>
        <v>0</v>
      </c>
      <c r="BI442" s="113">
        <f t="shared" si="189"/>
        <v>0</v>
      </c>
      <c r="BJ442" s="113">
        <f t="shared" si="189"/>
        <v>0</v>
      </c>
      <c r="BK442" s="113">
        <f t="shared" si="189"/>
        <v>0</v>
      </c>
      <c r="BL442" s="113">
        <f t="shared" si="189"/>
        <v>0</v>
      </c>
      <c r="BM442" s="113">
        <f t="shared" si="189"/>
        <v>0</v>
      </c>
      <c r="BN442" s="113">
        <f t="shared" si="189"/>
        <v>0</v>
      </c>
    </row>
    <row r="443" spans="1:66">
      <c r="A443" s="102" t="s">
        <v>892</v>
      </c>
      <c r="B443" s="101" t="s">
        <v>891</v>
      </c>
      <c r="C443" s="113">
        <f t="shared" si="165"/>
        <v>350.71609325</v>
      </c>
      <c r="D443" s="113">
        <f t="shared" si="188"/>
        <v>237.49172825</v>
      </c>
      <c r="E443" s="113">
        <v>79.3452</v>
      </c>
      <c r="F443" s="113">
        <v>0</v>
      </c>
      <c r="G443" s="113">
        <v>0</v>
      </c>
      <c r="H443" s="113">
        <v>55.15642825</v>
      </c>
      <c r="I443" s="113">
        <v>0</v>
      </c>
      <c r="J443" s="113">
        <v>102.9901</v>
      </c>
      <c r="K443" s="113"/>
      <c r="L443" s="113">
        <f t="shared" ref="L443:L457" si="190">SUM(M443:AI443)</f>
        <v>38.690265</v>
      </c>
      <c r="M443" s="113">
        <v>0.675</v>
      </c>
      <c r="N443" s="113">
        <v>0</v>
      </c>
      <c r="O443" s="113">
        <v>0</v>
      </c>
      <c r="P443" s="113">
        <v>0.576</v>
      </c>
      <c r="Q443" s="113">
        <v>0.189</v>
      </c>
      <c r="R443" s="113">
        <v>0.54</v>
      </c>
      <c r="S443" s="113">
        <v>0.8</v>
      </c>
      <c r="T443" s="113">
        <v>0</v>
      </c>
      <c r="U443" s="113">
        <v>2.025</v>
      </c>
      <c r="V443" s="113">
        <v>0</v>
      </c>
      <c r="W443" s="113">
        <v>0</v>
      </c>
      <c r="X443" s="113">
        <v>0</v>
      </c>
      <c r="Y443" s="113">
        <v>0.27</v>
      </c>
      <c r="Z443" s="113">
        <v>2.7350295</v>
      </c>
      <c r="AA443" s="113">
        <v>0.4635</v>
      </c>
      <c r="AB443" s="113">
        <v>2</v>
      </c>
      <c r="AC443" s="113">
        <v>0</v>
      </c>
      <c r="AD443" s="113">
        <v>0</v>
      </c>
      <c r="AE443" s="113">
        <v>0</v>
      </c>
      <c r="AF443" s="113">
        <v>2.7350295</v>
      </c>
      <c r="AG443" s="113">
        <v>3.646706</v>
      </c>
      <c r="AH443" s="113">
        <v>21.9</v>
      </c>
      <c r="AI443" s="113">
        <v>0.135</v>
      </c>
      <c r="AJ443" s="113">
        <f>SUM(AK443:AT443)</f>
        <v>14.5341</v>
      </c>
      <c r="AK443" s="113"/>
      <c r="AL443" s="113"/>
      <c r="AM443" s="113"/>
      <c r="AN443" s="113"/>
      <c r="AO443" s="113">
        <v>0</v>
      </c>
      <c r="AP443" s="113">
        <v>0</v>
      </c>
      <c r="AQ443" s="113">
        <v>0</v>
      </c>
      <c r="AR443" s="113">
        <v>0</v>
      </c>
      <c r="AS443" s="113">
        <v>0</v>
      </c>
      <c r="AT443" s="113">
        <v>14.5341</v>
      </c>
      <c r="AU443" s="113">
        <f>AV443+AW443</f>
        <v>60</v>
      </c>
      <c r="AV443" s="113"/>
      <c r="AW443" s="113">
        <v>60</v>
      </c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  <c r="BH443" s="113"/>
      <c r="BI443" s="113"/>
      <c r="BJ443" s="113"/>
      <c r="BK443" s="113"/>
      <c r="BL443" s="113"/>
      <c r="BM443" s="113"/>
      <c r="BN443" s="113"/>
    </row>
    <row r="444" hidden="1" spans="1:66">
      <c r="A444" s="102" t="s">
        <v>893</v>
      </c>
      <c r="B444" s="101" t="s">
        <v>894</v>
      </c>
      <c r="C444" s="113">
        <f t="shared" si="165"/>
        <v>0</v>
      </c>
      <c r="D444" s="113">
        <f t="shared" si="188"/>
        <v>0</v>
      </c>
      <c r="E444" s="113"/>
      <c r="F444" s="113"/>
      <c r="G444" s="113"/>
      <c r="H444" s="113"/>
      <c r="I444" s="113"/>
      <c r="J444" s="113"/>
      <c r="K444" s="113"/>
      <c r="L444" s="113">
        <f t="shared" si="190"/>
        <v>0</v>
      </c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>
        <f>SUM(AK444:AT444)</f>
        <v>0</v>
      </c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  <c r="BH444" s="113"/>
      <c r="BI444" s="113"/>
      <c r="BJ444" s="113"/>
      <c r="BK444" s="113"/>
      <c r="BL444" s="113"/>
      <c r="BM444" s="113"/>
      <c r="BN444" s="113"/>
    </row>
    <row r="445" hidden="1" spans="1:66">
      <c r="A445" s="102" t="s">
        <v>895</v>
      </c>
      <c r="B445" s="101" t="s">
        <v>894</v>
      </c>
      <c r="C445" s="113">
        <f t="shared" si="165"/>
        <v>0</v>
      </c>
      <c r="D445" s="113">
        <f t="shared" si="188"/>
        <v>0</v>
      </c>
      <c r="E445" s="113"/>
      <c r="F445" s="113"/>
      <c r="G445" s="113"/>
      <c r="H445" s="113"/>
      <c r="I445" s="113"/>
      <c r="J445" s="113"/>
      <c r="K445" s="113"/>
      <c r="L445" s="113">
        <f t="shared" si="190"/>
        <v>0</v>
      </c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>
        <f>SUM(AK445:AT445)</f>
        <v>0</v>
      </c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  <c r="BH445" s="113"/>
      <c r="BI445" s="113"/>
      <c r="BJ445" s="113"/>
      <c r="BK445" s="113"/>
      <c r="BL445" s="113"/>
      <c r="BM445" s="113"/>
      <c r="BN445" s="113"/>
    </row>
    <row r="446" hidden="1" spans="1:66">
      <c r="A446" s="102" t="s">
        <v>896</v>
      </c>
      <c r="B446" s="101" t="s">
        <v>897</v>
      </c>
      <c r="C446" s="113">
        <f t="shared" si="165"/>
        <v>0</v>
      </c>
      <c r="D446" s="113">
        <f t="shared" si="188"/>
        <v>0</v>
      </c>
      <c r="E446" s="113"/>
      <c r="F446" s="113"/>
      <c r="G446" s="113"/>
      <c r="H446" s="113"/>
      <c r="I446" s="113"/>
      <c r="J446" s="113"/>
      <c r="K446" s="113"/>
      <c r="L446" s="113">
        <f t="shared" si="190"/>
        <v>0</v>
      </c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>
        <f>SUM(AK446:AT446)</f>
        <v>0</v>
      </c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  <c r="BF446" s="113"/>
      <c r="BG446" s="113"/>
      <c r="BH446" s="113"/>
      <c r="BI446" s="113"/>
      <c r="BJ446" s="113"/>
      <c r="BK446" s="113"/>
      <c r="BL446" s="113"/>
      <c r="BM446" s="113"/>
      <c r="BN446" s="113"/>
    </row>
    <row r="447" hidden="1" spans="1:66">
      <c r="A447" s="102" t="s">
        <v>898</v>
      </c>
      <c r="B447" s="101" t="s">
        <v>897</v>
      </c>
      <c r="C447" s="113">
        <f t="shared" si="165"/>
        <v>0</v>
      </c>
      <c r="D447" s="113">
        <f t="shared" si="188"/>
        <v>0</v>
      </c>
      <c r="E447" s="113"/>
      <c r="F447" s="113"/>
      <c r="G447" s="113"/>
      <c r="H447" s="113"/>
      <c r="I447" s="113"/>
      <c r="J447" s="113"/>
      <c r="K447" s="113"/>
      <c r="L447" s="113">
        <f t="shared" si="190"/>
        <v>0</v>
      </c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>
        <f>SUM(AK447:AT447)</f>
        <v>0</v>
      </c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  <c r="BH447" s="113"/>
      <c r="BI447" s="113"/>
      <c r="BJ447" s="113"/>
      <c r="BK447" s="113"/>
      <c r="BL447" s="113"/>
      <c r="BM447" s="113"/>
      <c r="BN447" s="113"/>
    </row>
    <row r="448" spans="1:66">
      <c r="A448" s="102" t="s">
        <v>899</v>
      </c>
      <c r="B448" s="101" t="s">
        <v>900</v>
      </c>
      <c r="C448" s="113">
        <f t="shared" si="165"/>
        <v>2491.2937915</v>
      </c>
      <c r="D448" s="113">
        <f t="shared" ref="D448:K448" si="191">D449+D468+D475+D489+D491+D496+D505+D507+D509</f>
        <v>522.1646935</v>
      </c>
      <c r="E448" s="113">
        <f t="shared" si="191"/>
        <v>276.0496</v>
      </c>
      <c r="F448" s="113">
        <f t="shared" si="191"/>
        <v>57.156</v>
      </c>
      <c r="G448" s="113">
        <f t="shared" si="191"/>
        <v>5.6047</v>
      </c>
      <c r="H448" s="113">
        <f t="shared" si="191"/>
        <v>86.6652935</v>
      </c>
      <c r="I448" s="113">
        <f t="shared" si="191"/>
        <v>0</v>
      </c>
      <c r="J448" s="113">
        <f t="shared" si="191"/>
        <v>91.3611</v>
      </c>
      <c r="K448" s="113">
        <f t="shared" si="191"/>
        <v>5.328</v>
      </c>
      <c r="L448" s="113">
        <f t="shared" si="190"/>
        <v>82.236998</v>
      </c>
      <c r="M448" s="113">
        <f t="shared" ref="M448:BN448" si="192">M449+M468+M475+M489+M491+M496+M505+M507+M509</f>
        <v>1.665</v>
      </c>
      <c r="N448" s="113">
        <f t="shared" si="192"/>
        <v>0</v>
      </c>
      <c r="O448" s="113">
        <f t="shared" si="192"/>
        <v>0</v>
      </c>
      <c r="P448" s="113">
        <f t="shared" si="192"/>
        <v>0.063</v>
      </c>
      <c r="Q448" s="113">
        <f t="shared" si="192"/>
        <v>0.954</v>
      </c>
      <c r="R448" s="113">
        <f t="shared" si="192"/>
        <v>1.734</v>
      </c>
      <c r="S448" s="113">
        <f t="shared" si="192"/>
        <v>3.1024</v>
      </c>
      <c r="T448" s="113">
        <f t="shared" si="192"/>
        <v>0</v>
      </c>
      <c r="U448" s="113">
        <f t="shared" si="192"/>
        <v>2.223</v>
      </c>
      <c r="V448" s="113">
        <f t="shared" si="192"/>
        <v>0</v>
      </c>
      <c r="W448" s="113">
        <f t="shared" si="192"/>
        <v>0</v>
      </c>
      <c r="X448" s="113">
        <f t="shared" si="192"/>
        <v>0</v>
      </c>
      <c r="Y448" s="113">
        <f t="shared" si="192"/>
        <v>0.522</v>
      </c>
      <c r="Z448" s="113">
        <f t="shared" si="192"/>
        <v>4.230141</v>
      </c>
      <c r="AA448" s="113">
        <f t="shared" si="192"/>
        <v>0.340128</v>
      </c>
      <c r="AB448" s="113">
        <f t="shared" si="192"/>
        <v>0</v>
      </c>
      <c r="AC448" s="113">
        <f t="shared" si="192"/>
        <v>0</v>
      </c>
      <c r="AD448" s="113">
        <f t="shared" si="192"/>
        <v>3.3</v>
      </c>
      <c r="AE448" s="113">
        <f t="shared" si="192"/>
        <v>0</v>
      </c>
      <c r="AF448" s="113">
        <f t="shared" si="192"/>
        <v>4.230141</v>
      </c>
      <c r="AG448" s="113">
        <f t="shared" si="192"/>
        <v>5.640188</v>
      </c>
      <c r="AH448" s="113">
        <f t="shared" si="192"/>
        <v>18.9</v>
      </c>
      <c r="AI448" s="113">
        <f t="shared" si="192"/>
        <v>35.333</v>
      </c>
      <c r="AJ448" s="113">
        <f t="shared" si="192"/>
        <v>21.8921</v>
      </c>
      <c r="AK448" s="113">
        <f t="shared" si="192"/>
        <v>0</v>
      </c>
      <c r="AL448" s="113">
        <f t="shared" si="192"/>
        <v>0</v>
      </c>
      <c r="AM448" s="113">
        <f t="shared" si="192"/>
        <v>0</v>
      </c>
      <c r="AN448" s="113">
        <f t="shared" si="192"/>
        <v>0</v>
      </c>
      <c r="AO448" s="113">
        <f t="shared" si="192"/>
        <v>0</v>
      </c>
      <c r="AP448" s="113">
        <f t="shared" si="192"/>
        <v>0</v>
      </c>
      <c r="AQ448" s="113">
        <f t="shared" si="192"/>
        <v>0</v>
      </c>
      <c r="AR448" s="113">
        <f t="shared" si="192"/>
        <v>0</v>
      </c>
      <c r="AS448" s="113">
        <f t="shared" si="192"/>
        <v>0</v>
      </c>
      <c r="AT448" s="113">
        <f t="shared" si="192"/>
        <v>21.8921</v>
      </c>
      <c r="AU448" s="113">
        <f t="shared" si="192"/>
        <v>1865</v>
      </c>
      <c r="AV448" s="113">
        <f t="shared" si="192"/>
        <v>35</v>
      </c>
      <c r="AW448" s="113">
        <f t="shared" si="192"/>
        <v>1830</v>
      </c>
      <c r="AX448" s="113">
        <f t="shared" si="192"/>
        <v>0</v>
      </c>
      <c r="AY448" s="113">
        <f t="shared" si="192"/>
        <v>0</v>
      </c>
      <c r="AZ448" s="113">
        <f t="shared" si="192"/>
        <v>0</v>
      </c>
      <c r="BA448" s="113">
        <f t="shared" si="192"/>
        <v>0</v>
      </c>
      <c r="BB448" s="113">
        <f t="shared" si="192"/>
        <v>0</v>
      </c>
      <c r="BC448" s="113">
        <f t="shared" si="192"/>
        <v>0</v>
      </c>
      <c r="BD448" s="113">
        <f t="shared" si="192"/>
        <v>0</v>
      </c>
      <c r="BE448" s="113">
        <f t="shared" si="192"/>
        <v>0</v>
      </c>
      <c r="BF448" s="113">
        <f t="shared" si="192"/>
        <v>0</v>
      </c>
      <c r="BG448" s="113">
        <f t="shared" si="192"/>
        <v>0</v>
      </c>
      <c r="BH448" s="113">
        <f t="shared" si="192"/>
        <v>0</v>
      </c>
      <c r="BI448" s="113">
        <f t="shared" si="192"/>
        <v>0</v>
      </c>
      <c r="BJ448" s="113">
        <f t="shared" si="192"/>
        <v>0</v>
      </c>
      <c r="BK448" s="113">
        <f t="shared" si="192"/>
        <v>0</v>
      </c>
      <c r="BL448" s="113">
        <f t="shared" si="192"/>
        <v>0</v>
      </c>
      <c r="BM448" s="113">
        <f t="shared" si="192"/>
        <v>0</v>
      </c>
      <c r="BN448" s="113">
        <f t="shared" si="192"/>
        <v>0</v>
      </c>
    </row>
    <row r="449" spans="1:66">
      <c r="A449" s="102" t="s">
        <v>901</v>
      </c>
      <c r="B449" s="101" t="s">
        <v>902</v>
      </c>
      <c r="C449" s="113">
        <f t="shared" si="165"/>
        <v>2300.7037915</v>
      </c>
      <c r="D449" s="113">
        <f>SUM(D450:D467)</f>
        <v>390.5746935</v>
      </c>
      <c r="E449" s="113">
        <f t="shared" ref="E449:BN449" si="193">SUM(E450:E467)</f>
        <v>144.4596</v>
      </c>
      <c r="F449" s="113">
        <f t="shared" si="193"/>
        <v>57.156</v>
      </c>
      <c r="G449" s="113">
        <f t="shared" si="193"/>
        <v>5.6047</v>
      </c>
      <c r="H449" s="113">
        <f t="shared" si="193"/>
        <v>86.6652935</v>
      </c>
      <c r="I449" s="113">
        <f t="shared" si="193"/>
        <v>0</v>
      </c>
      <c r="J449" s="113">
        <f t="shared" si="193"/>
        <v>91.3611</v>
      </c>
      <c r="K449" s="113">
        <f t="shared" si="193"/>
        <v>5.328</v>
      </c>
      <c r="L449" s="113">
        <f t="shared" si="190"/>
        <v>53.236998</v>
      </c>
      <c r="M449" s="113">
        <f t="shared" si="193"/>
        <v>1.665</v>
      </c>
      <c r="N449" s="113">
        <f t="shared" si="193"/>
        <v>0</v>
      </c>
      <c r="O449" s="113">
        <f t="shared" si="193"/>
        <v>0</v>
      </c>
      <c r="P449" s="113">
        <f t="shared" si="193"/>
        <v>0.063</v>
      </c>
      <c r="Q449" s="113">
        <f t="shared" si="193"/>
        <v>0.954</v>
      </c>
      <c r="R449" s="113">
        <f t="shared" si="193"/>
        <v>1.734</v>
      </c>
      <c r="S449" s="113">
        <f t="shared" si="193"/>
        <v>3.1024</v>
      </c>
      <c r="T449" s="113">
        <f t="shared" si="193"/>
        <v>0</v>
      </c>
      <c r="U449" s="113">
        <f t="shared" si="193"/>
        <v>2.223</v>
      </c>
      <c r="V449" s="113">
        <f t="shared" si="193"/>
        <v>0</v>
      </c>
      <c r="W449" s="113">
        <f t="shared" si="193"/>
        <v>0</v>
      </c>
      <c r="X449" s="113">
        <f t="shared" si="193"/>
        <v>0</v>
      </c>
      <c r="Y449" s="113">
        <f t="shared" si="193"/>
        <v>0.522</v>
      </c>
      <c r="Z449" s="113">
        <f t="shared" si="193"/>
        <v>4.230141</v>
      </c>
      <c r="AA449" s="113">
        <f t="shared" si="193"/>
        <v>0.340128</v>
      </c>
      <c r="AB449" s="113">
        <f t="shared" si="193"/>
        <v>0</v>
      </c>
      <c r="AC449" s="113">
        <f t="shared" si="193"/>
        <v>0</v>
      </c>
      <c r="AD449" s="113">
        <f t="shared" si="193"/>
        <v>3.3</v>
      </c>
      <c r="AE449" s="113">
        <f t="shared" si="193"/>
        <v>0</v>
      </c>
      <c r="AF449" s="113">
        <f t="shared" si="193"/>
        <v>4.230141</v>
      </c>
      <c r="AG449" s="113">
        <f t="shared" si="193"/>
        <v>5.640188</v>
      </c>
      <c r="AH449" s="113">
        <f t="shared" si="193"/>
        <v>9.9</v>
      </c>
      <c r="AI449" s="113">
        <f t="shared" si="193"/>
        <v>15.333</v>
      </c>
      <c r="AJ449" s="113">
        <f t="shared" si="193"/>
        <v>21.8921</v>
      </c>
      <c r="AK449" s="113">
        <f t="shared" si="193"/>
        <v>0</v>
      </c>
      <c r="AL449" s="113">
        <f t="shared" si="193"/>
        <v>0</v>
      </c>
      <c r="AM449" s="113">
        <f t="shared" si="193"/>
        <v>0</v>
      </c>
      <c r="AN449" s="113">
        <f t="shared" si="193"/>
        <v>0</v>
      </c>
      <c r="AO449" s="113">
        <f t="shared" si="193"/>
        <v>0</v>
      </c>
      <c r="AP449" s="113">
        <f t="shared" si="193"/>
        <v>0</v>
      </c>
      <c r="AQ449" s="113">
        <f t="shared" si="193"/>
        <v>0</v>
      </c>
      <c r="AR449" s="113">
        <f t="shared" si="193"/>
        <v>0</v>
      </c>
      <c r="AS449" s="113">
        <f t="shared" si="193"/>
        <v>0</v>
      </c>
      <c r="AT449" s="113">
        <f t="shared" si="193"/>
        <v>21.8921</v>
      </c>
      <c r="AU449" s="113">
        <f t="shared" si="193"/>
        <v>1835</v>
      </c>
      <c r="AV449" s="113">
        <f t="shared" si="193"/>
        <v>35</v>
      </c>
      <c r="AW449" s="113">
        <f t="shared" si="193"/>
        <v>1800</v>
      </c>
      <c r="AX449" s="113">
        <f>SUM(AY449:BA449)</f>
        <v>0</v>
      </c>
      <c r="AY449" s="113">
        <f t="shared" si="193"/>
        <v>0</v>
      </c>
      <c r="AZ449" s="113">
        <f t="shared" si="193"/>
        <v>0</v>
      </c>
      <c r="BA449" s="113">
        <f t="shared" si="193"/>
        <v>0</v>
      </c>
      <c r="BB449" s="113">
        <f t="shared" si="193"/>
        <v>0</v>
      </c>
      <c r="BC449" s="113">
        <f t="shared" si="193"/>
        <v>0</v>
      </c>
      <c r="BD449" s="113">
        <f t="shared" si="193"/>
        <v>0</v>
      </c>
      <c r="BE449" s="113">
        <f t="shared" si="193"/>
        <v>0</v>
      </c>
      <c r="BF449" s="113">
        <f t="shared" si="193"/>
        <v>0</v>
      </c>
      <c r="BG449" s="113">
        <f t="shared" si="193"/>
        <v>0</v>
      </c>
      <c r="BH449" s="113">
        <f t="shared" si="193"/>
        <v>0</v>
      </c>
      <c r="BI449" s="113">
        <f t="shared" si="193"/>
        <v>0</v>
      </c>
      <c r="BJ449" s="113">
        <f t="shared" si="193"/>
        <v>0</v>
      </c>
      <c r="BK449" s="113">
        <f t="shared" si="193"/>
        <v>0</v>
      </c>
      <c r="BL449" s="113">
        <f t="shared" si="193"/>
        <v>0</v>
      </c>
      <c r="BM449" s="113">
        <f t="shared" si="193"/>
        <v>0</v>
      </c>
      <c r="BN449" s="113">
        <f t="shared" si="193"/>
        <v>0</v>
      </c>
    </row>
    <row r="450" spans="1:66">
      <c r="A450" s="102" t="s">
        <v>903</v>
      </c>
      <c r="B450" s="101" t="s">
        <v>167</v>
      </c>
      <c r="C450" s="113">
        <f t="shared" si="165"/>
        <v>257.22769471</v>
      </c>
      <c r="D450" s="113">
        <f t="shared" ref="D450:D457" si="194">SUM(E450:K450)</f>
        <v>221.43091075</v>
      </c>
      <c r="E450" s="113">
        <v>77.4036</v>
      </c>
      <c r="F450" s="113">
        <v>57.156</v>
      </c>
      <c r="G450" s="113">
        <v>5.3287</v>
      </c>
      <c r="H450" s="113">
        <v>50.78341075</v>
      </c>
      <c r="I450" s="113">
        <v>0</v>
      </c>
      <c r="J450" s="113">
        <v>30.7592</v>
      </c>
      <c r="K450" s="113">
        <v>0</v>
      </c>
      <c r="L450" s="113">
        <f t="shared" si="190"/>
        <v>22.24688396</v>
      </c>
      <c r="M450" s="113">
        <v>0.945</v>
      </c>
      <c r="N450" s="113">
        <v>0</v>
      </c>
      <c r="O450" s="113">
        <v>0</v>
      </c>
      <c r="P450" s="113">
        <v>0.018</v>
      </c>
      <c r="Q450" s="113">
        <v>0.504</v>
      </c>
      <c r="R450" s="113">
        <v>1.08872</v>
      </c>
      <c r="S450" s="113">
        <v>1.5</v>
      </c>
      <c r="T450" s="113">
        <v>0</v>
      </c>
      <c r="U450" s="113">
        <v>2.079</v>
      </c>
      <c r="V450" s="113">
        <v>0</v>
      </c>
      <c r="W450" s="113">
        <v>0</v>
      </c>
      <c r="X450" s="113">
        <v>0</v>
      </c>
      <c r="Y450" s="113">
        <v>0.378</v>
      </c>
      <c r="Z450" s="113">
        <v>2.5420725</v>
      </c>
      <c r="AA450" s="113">
        <v>0.17158896</v>
      </c>
      <c r="AB450" s="113">
        <v>0</v>
      </c>
      <c r="AC450" s="113">
        <v>0</v>
      </c>
      <c r="AD450" s="113">
        <v>3.3</v>
      </c>
      <c r="AE450" s="113">
        <v>0</v>
      </c>
      <c r="AF450" s="113">
        <v>2.5420725</v>
      </c>
      <c r="AG450" s="113">
        <v>3.38943</v>
      </c>
      <c r="AH450" s="113">
        <v>3.6</v>
      </c>
      <c r="AI450" s="113">
        <v>0.189</v>
      </c>
      <c r="AJ450" s="113">
        <f t="shared" ref="AJ450:AJ457" si="195">SUM(AK450:AT450)</f>
        <v>13.5499</v>
      </c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>
        <v>13.5499</v>
      </c>
      <c r="AU450" s="113"/>
      <c r="AV450" s="113"/>
      <c r="AW450" s="113"/>
      <c r="AX450" s="113">
        <f t="shared" ref="AX450:AX457" si="196">SUM(AY450:BA450)</f>
        <v>0</v>
      </c>
      <c r="AY450" s="113"/>
      <c r="AZ450" s="113"/>
      <c r="BA450" s="113"/>
      <c r="BB450" s="113"/>
      <c r="BC450" s="113"/>
      <c r="BD450" s="113"/>
      <c r="BE450" s="113"/>
      <c r="BF450" s="113"/>
      <c r="BG450" s="113"/>
      <c r="BH450" s="113"/>
      <c r="BI450" s="113"/>
      <c r="BJ450" s="113"/>
      <c r="BK450" s="113"/>
      <c r="BL450" s="113"/>
      <c r="BM450" s="113"/>
      <c r="BN450" s="113"/>
    </row>
    <row r="451" hidden="1" spans="1:66">
      <c r="A451" s="102" t="s">
        <v>904</v>
      </c>
      <c r="B451" s="101" t="s">
        <v>169</v>
      </c>
      <c r="C451" s="113">
        <f t="shared" si="165"/>
        <v>0</v>
      </c>
      <c r="D451" s="113">
        <f t="shared" si="194"/>
        <v>0</v>
      </c>
      <c r="E451" s="113"/>
      <c r="F451" s="113"/>
      <c r="G451" s="113"/>
      <c r="H451" s="113"/>
      <c r="I451" s="113"/>
      <c r="J451" s="113"/>
      <c r="K451" s="113"/>
      <c r="L451" s="113">
        <f t="shared" si="190"/>
        <v>0</v>
      </c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>
        <f t="shared" si="195"/>
        <v>0</v>
      </c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>
        <f t="shared" si="196"/>
        <v>0</v>
      </c>
      <c r="AY451" s="113"/>
      <c r="AZ451" s="113"/>
      <c r="BA451" s="113"/>
      <c r="BB451" s="113"/>
      <c r="BC451" s="113"/>
      <c r="BD451" s="113"/>
      <c r="BE451" s="113"/>
      <c r="BF451" s="113"/>
      <c r="BG451" s="113"/>
      <c r="BH451" s="113"/>
      <c r="BI451" s="113"/>
      <c r="BJ451" s="113"/>
      <c r="BK451" s="113"/>
      <c r="BL451" s="113"/>
      <c r="BM451" s="113"/>
      <c r="BN451" s="113"/>
    </row>
    <row r="452" spans="1:66">
      <c r="A452" s="102" t="s">
        <v>905</v>
      </c>
      <c r="B452" s="101" t="s">
        <v>192</v>
      </c>
      <c r="C452" s="113">
        <f t="shared" si="165"/>
        <v>88.428898</v>
      </c>
      <c r="D452" s="113">
        <f t="shared" si="194"/>
        <v>76.315038</v>
      </c>
      <c r="E452" s="113">
        <v>28.4124</v>
      </c>
      <c r="F452" s="113">
        <v>0</v>
      </c>
      <c r="G452" s="113">
        <v>0</v>
      </c>
      <c r="H452" s="113">
        <v>17.723838</v>
      </c>
      <c r="I452" s="113"/>
      <c r="J452" s="113">
        <v>30.1788</v>
      </c>
      <c r="K452" s="113"/>
      <c r="L452" s="113">
        <f t="shared" si="190"/>
        <v>8.04896</v>
      </c>
      <c r="M452" s="113">
        <v>0.36</v>
      </c>
      <c r="N452" s="113">
        <v>0</v>
      </c>
      <c r="O452" s="113"/>
      <c r="P452" s="113">
        <v>0</v>
      </c>
      <c r="Q452" s="113">
        <v>0</v>
      </c>
      <c r="R452" s="113">
        <v>0.216</v>
      </c>
      <c r="S452" s="113">
        <v>1.1</v>
      </c>
      <c r="T452" s="113"/>
      <c r="U452" s="113">
        <v>0.072</v>
      </c>
      <c r="V452" s="113"/>
      <c r="W452" s="113">
        <v>0</v>
      </c>
      <c r="X452" s="113"/>
      <c r="Y452" s="113">
        <v>0.072</v>
      </c>
      <c r="Z452" s="113">
        <v>0.878868</v>
      </c>
      <c r="AA452" s="113">
        <v>0.0774</v>
      </c>
      <c r="AB452" s="113">
        <v>0</v>
      </c>
      <c r="AC452" s="113"/>
      <c r="AD452" s="113"/>
      <c r="AE452" s="113"/>
      <c r="AF452" s="113">
        <v>0.878868</v>
      </c>
      <c r="AG452" s="113">
        <v>1.171824</v>
      </c>
      <c r="AH452" s="113">
        <v>3.15</v>
      </c>
      <c r="AI452" s="113">
        <v>0.072</v>
      </c>
      <c r="AJ452" s="113">
        <f t="shared" si="195"/>
        <v>4.0649</v>
      </c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>
        <v>4.0649</v>
      </c>
      <c r="AU452" s="113"/>
      <c r="AV452" s="113"/>
      <c r="AW452" s="113"/>
      <c r="AX452" s="113">
        <f t="shared" si="196"/>
        <v>0</v>
      </c>
      <c r="AY452" s="113"/>
      <c r="AZ452" s="113"/>
      <c r="BA452" s="113"/>
      <c r="BB452" s="113"/>
      <c r="BC452" s="113"/>
      <c r="BD452" s="113"/>
      <c r="BE452" s="113"/>
      <c r="BF452" s="113"/>
      <c r="BG452" s="113"/>
      <c r="BH452" s="113"/>
      <c r="BI452" s="113"/>
      <c r="BJ452" s="113"/>
      <c r="BK452" s="113"/>
      <c r="BL452" s="113"/>
      <c r="BM452" s="113"/>
      <c r="BN452" s="113"/>
    </row>
    <row r="453" hidden="1" spans="1:66">
      <c r="A453" s="102" t="s">
        <v>906</v>
      </c>
      <c r="B453" s="101" t="s">
        <v>907</v>
      </c>
      <c r="C453" s="113">
        <f t="shared" si="165"/>
        <v>0</v>
      </c>
      <c r="D453" s="113">
        <f t="shared" si="194"/>
        <v>0</v>
      </c>
      <c r="E453" s="113"/>
      <c r="F453" s="113"/>
      <c r="G453" s="113"/>
      <c r="H453" s="113"/>
      <c r="I453" s="113"/>
      <c r="J453" s="113"/>
      <c r="K453" s="113"/>
      <c r="L453" s="113">
        <f t="shared" si="190"/>
        <v>0</v>
      </c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>
        <f t="shared" si="195"/>
        <v>0</v>
      </c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>
        <f t="shared" si="196"/>
        <v>0</v>
      </c>
      <c r="AY453" s="113"/>
      <c r="AZ453" s="113"/>
      <c r="BA453" s="113"/>
      <c r="BB453" s="113"/>
      <c r="BC453" s="113"/>
      <c r="BD453" s="113"/>
      <c r="BE453" s="113"/>
      <c r="BF453" s="113"/>
      <c r="BG453" s="113"/>
      <c r="BH453" s="113"/>
      <c r="BI453" s="113"/>
      <c r="BJ453" s="113"/>
      <c r="BK453" s="113"/>
      <c r="BL453" s="113"/>
      <c r="BM453" s="113"/>
      <c r="BN453" s="113"/>
    </row>
    <row r="454" hidden="1" spans="1:66">
      <c r="A454" s="102" t="s">
        <v>906</v>
      </c>
      <c r="B454" s="101" t="s">
        <v>908</v>
      </c>
      <c r="C454" s="113">
        <f t="shared" si="165"/>
        <v>0</v>
      </c>
      <c r="D454" s="113">
        <f t="shared" si="194"/>
        <v>0</v>
      </c>
      <c r="E454" s="113"/>
      <c r="F454" s="113"/>
      <c r="G454" s="113"/>
      <c r="H454" s="113"/>
      <c r="I454" s="113"/>
      <c r="J454" s="113"/>
      <c r="K454" s="113"/>
      <c r="L454" s="113">
        <f t="shared" si="190"/>
        <v>0</v>
      </c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>
        <f t="shared" si="195"/>
        <v>0</v>
      </c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>
        <f t="shared" si="196"/>
        <v>0</v>
      </c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</row>
    <row r="455" spans="1:66">
      <c r="A455" s="102" t="s">
        <v>909</v>
      </c>
      <c r="B455" s="101" t="s">
        <v>910</v>
      </c>
      <c r="C455" s="113">
        <f t="shared" si="165"/>
        <v>15</v>
      </c>
      <c r="D455" s="113">
        <f t="shared" si="194"/>
        <v>0</v>
      </c>
      <c r="E455" s="113"/>
      <c r="F455" s="113"/>
      <c r="G455" s="113"/>
      <c r="H455" s="113"/>
      <c r="I455" s="113"/>
      <c r="J455" s="113"/>
      <c r="K455" s="113"/>
      <c r="L455" s="113">
        <f t="shared" si="190"/>
        <v>15</v>
      </c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>
        <v>15</v>
      </c>
      <c r="AJ455" s="113">
        <f t="shared" si="195"/>
        <v>0</v>
      </c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>
        <f t="shared" si="196"/>
        <v>0</v>
      </c>
      <c r="AY455" s="113"/>
      <c r="AZ455" s="113"/>
      <c r="BA455" s="113"/>
      <c r="BB455" s="113"/>
      <c r="BC455" s="113"/>
      <c r="BD455" s="113"/>
      <c r="BE455" s="113"/>
      <c r="BF455" s="113"/>
      <c r="BG455" s="113"/>
      <c r="BH455" s="113"/>
      <c r="BI455" s="113"/>
      <c r="BJ455" s="113"/>
      <c r="BK455" s="113"/>
      <c r="BL455" s="113"/>
      <c r="BM455" s="113"/>
      <c r="BN455" s="113"/>
    </row>
    <row r="456" hidden="1" spans="1:66">
      <c r="A456" s="102" t="s">
        <v>911</v>
      </c>
      <c r="B456" s="101" t="s">
        <v>912</v>
      </c>
      <c r="C456" s="113">
        <f t="shared" si="165"/>
        <v>0</v>
      </c>
      <c r="D456" s="113">
        <f t="shared" si="194"/>
        <v>0</v>
      </c>
      <c r="E456" s="113"/>
      <c r="F456" s="113"/>
      <c r="G456" s="113"/>
      <c r="H456" s="113"/>
      <c r="I456" s="113"/>
      <c r="J456" s="113"/>
      <c r="K456" s="113"/>
      <c r="L456" s="113">
        <f t="shared" si="190"/>
        <v>0</v>
      </c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>
        <f t="shared" si="195"/>
        <v>0</v>
      </c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>
        <f t="shared" si="196"/>
        <v>0</v>
      </c>
      <c r="AY456" s="113"/>
      <c r="AZ456" s="113"/>
      <c r="BA456" s="113"/>
      <c r="BB456" s="113"/>
      <c r="BC456" s="113"/>
      <c r="BD456" s="113"/>
      <c r="BE456" s="113"/>
      <c r="BF456" s="113"/>
      <c r="BG456" s="113"/>
      <c r="BH456" s="113"/>
      <c r="BI456" s="113"/>
      <c r="BJ456" s="113"/>
      <c r="BK456" s="113"/>
      <c r="BL456" s="113"/>
      <c r="BM456" s="113"/>
      <c r="BN456" s="113"/>
    </row>
    <row r="457" spans="1:66">
      <c r="A457" s="102" t="s">
        <v>913</v>
      </c>
      <c r="B457" s="101" t="s">
        <v>914</v>
      </c>
      <c r="C457" s="113">
        <f t="shared" si="165"/>
        <v>89.92719879</v>
      </c>
      <c r="D457" s="113">
        <f t="shared" si="194"/>
        <v>77.70874475</v>
      </c>
      <c r="E457" s="113">
        <v>23.5236</v>
      </c>
      <c r="F457" s="113">
        <v>0</v>
      </c>
      <c r="G457" s="113">
        <v>0.276</v>
      </c>
      <c r="H457" s="113">
        <v>18.15804475</v>
      </c>
      <c r="I457" s="113"/>
      <c r="J457" s="113">
        <v>30.4231</v>
      </c>
      <c r="K457" s="113">
        <v>5.328</v>
      </c>
      <c r="L457" s="113">
        <f t="shared" si="190"/>
        <v>7.94115404</v>
      </c>
      <c r="M457" s="113">
        <v>0.36</v>
      </c>
      <c r="N457" s="113">
        <v>0</v>
      </c>
      <c r="O457" s="113"/>
      <c r="P457" s="113">
        <v>0.045</v>
      </c>
      <c r="Q457" s="113">
        <v>0.45</v>
      </c>
      <c r="R457" s="113">
        <v>0.42928</v>
      </c>
      <c r="S457" s="113">
        <v>0.5024</v>
      </c>
      <c r="T457" s="113"/>
      <c r="U457" s="113">
        <v>0.072</v>
      </c>
      <c r="V457" s="113"/>
      <c r="W457" s="113">
        <v>0</v>
      </c>
      <c r="X457" s="113"/>
      <c r="Y457" s="113">
        <v>0.072</v>
      </c>
      <c r="Z457" s="113">
        <v>0.8092005</v>
      </c>
      <c r="AA457" s="113">
        <v>0.09113904</v>
      </c>
      <c r="AB457" s="113">
        <v>0</v>
      </c>
      <c r="AC457" s="113"/>
      <c r="AD457" s="113"/>
      <c r="AE457" s="113"/>
      <c r="AF457" s="113">
        <v>0.8092005</v>
      </c>
      <c r="AG457" s="113">
        <v>1.078934</v>
      </c>
      <c r="AH457" s="113">
        <v>3.15</v>
      </c>
      <c r="AI457" s="113">
        <v>0.072</v>
      </c>
      <c r="AJ457" s="113">
        <f t="shared" si="195"/>
        <v>4.2773</v>
      </c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>
        <v>4.2773</v>
      </c>
      <c r="AU457" s="113"/>
      <c r="AV457" s="113"/>
      <c r="AW457" s="113"/>
      <c r="AX457" s="113">
        <f t="shared" si="196"/>
        <v>0</v>
      </c>
      <c r="AY457" s="113"/>
      <c r="AZ457" s="113"/>
      <c r="BA457" s="113"/>
      <c r="BB457" s="113"/>
      <c r="BC457" s="113"/>
      <c r="BD457" s="113"/>
      <c r="BE457" s="113"/>
      <c r="BF457" s="113"/>
      <c r="BG457" s="113"/>
      <c r="BH457" s="113"/>
      <c r="BI457" s="113"/>
      <c r="BJ457" s="113"/>
      <c r="BK457" s="113"/>
      <c r="BL457" s="113"/>
      <c r="BM457" s="113"/>
      <c r="BN457" s="113"/>
    </row>
    <row r="458" hidden="1" spans="1:66">
      <c r="A458" s="102">
        <v>2130111</v>
      </c>
      <c r="B458" s="101" t="s">
        <v>167</v>
      </c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  <c r="BH458" s="113"/>
      <c r="BI458" s="113"/>
      <c r="BJ458" s="113"/>
      <c r="BK458" s="113"/>
      <c r="BL458" s="113"/>
      <c r="BM458" s="113"/>
      <c r="BN458" s="113"/>
    </row>
    <row r="459" hidden="1" spans="1:66">
      <c r="A459" s="102" t="s">
        <v>915</v>
      </c>
      <c r="B459" s="101" t="s">
        <v>916</v>
      </c>
      <c r="C459" s="113">
        <f t="shared" ref="C459:C484" si="197">D459+L459+AJ459+AU459+AX459+BB459+BK459</f>
        <v>0</v>
      </c>
      <c r="D459" s="113">
        <f>SUM(E459:K459)</f>
        <v>0</v>
      </c>
      <c r="E459" s="113"/>
      <c r="F459" s="113"/>
      <c r="G459" s="113"/>
      <c r="H459" s="113"/>
      <c r="I459" s="113"/>
      <c r="J459" s="113"/>
      <c r="K459" s="113"/>
      <c r="L459" s="113">
        <f t="shared" ref="L459:L465" si="198">SUM(M459:AI459)</f>
        <v>0</v>
      </c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>
        <f t="shared" ref="AJ459:AJ465" si="199">SUM(AK459:AT459)</f>
        <v>0</v>
      </c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>
        <f t="shared" ref="AX459:AX465" si="200">SUM(AY459:BA459)</f>
        <v>0</v>
      </c>
      <c r="AY459" s="113"/>
      <c r="AZ459" s="113"/>
      <c r="BA459" s="113"/>
      <c r="BB459" s="113"/>
      <c r="BC459" s="113"/>
      <c r="BD459" s="113"/>
      <c r="BE459" s="113"/>
      <c r="BF459" s="113"/>
      <c r="BG459" s="113"/>
      <c r="BH459" s="113"/>
      <c r="BI459" s="113"/>
      <c r="BJ459" s="113"/>
      <c r="BK459" s="113"/>
      <c r="BL459" s="113"/>
      <c r="BM459" s="113"/>
      <c r="BN459" s="113"/>
    </row>
    <row r="460" hidden="1" spans="1:66">
      <c r="A460" s="102">
        <v>2130122</v>
      </c>
      <c r="B460" s="101" t="s">
        <v>917</v>
      </c>
      <c r="C460" s="113">
        <f t="shared" si="197"/>
        <v>0</v>
      </c>
      <c r="D460" s="113"/>
      <c r="E460" s="113"/>
      <c r="F460" s="113"/>
      <c r="G460" s="113"/>
      <c r="H460" s="113"/>
      <c r="I460" s="113"/>
      <c r="J460" s="113"/>
      <c r="K460" s="113"/>
      <c r="L460" s="113">
        <f t="shared" si="198"/>
        <v>0</v>
      </c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>
        <f t="shared" si="199"/>
        <v>0</v>
      </c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>
        <f t="shared" si="200"/>
        <v>0</v>
      </c>
      <c r="AY460" s="113"/>
      <c r="AZ460" s="113"/>
      <c r="BA460" s="113"/>
      <c r="BB460" s="113"/>
      <c r="BC460" s="113"/>
      <c r="BD460" s="113"/>
      <c r="BE460" s="113"/>
      <c r="BF460" s="113"/>
      <c r="BG460" s="113"/>
      <c r="BH460" s="113"/>
      <c r="BI460" s="113"/>
      <c r="BJ460" s="113"/>
      <c r="BK460" s="113"/>
      <c r="BL460" s="113"/>
      <c r="BM460" s="113"/>
      <c r="BN460" s="113"/>
    </row>
    <row r="461" hidden="1" spans="1:66">
      <c r="A461" s="102">
        <v>2130122</v>
      </c>
      <c r="B461" s="101" t="s">
        <v>917</v>
      </c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  <c r="BH461" s="113"/>
      <c r="BI461" s="113"/>
      <c r="BJ461" s="113"/>
      <c r="BK461" s="113"/>
      <c r="BL461" s="113"/>
      <c r="BM461" s="113"/>
      <c r="BN461" s="113"/>
    </row>
    <row r="462" spans="1:66">
      <c r="A462" s="102" t="s">
        <v>918</v>
      </c>
      <c r="B462" s="101" t="s">
        <v>919</v>
      </c>
      <c r="C462" s="113">
        <f t="shared" si="197"/>
        <v>35</v>
      </c>
      <c r="D462" s="113">
        <f t="shared" ref="D462:D484" si="201">SUM(E462:K462)</f>
        <v>0</v>
      </c>
      <c r="E462" s="113"/>
      <c r="F462" s="113"/>
      <c r="G462" s="113"/>
      <c r="H462" s="113"/>
      <c r="I462" s="113"/>
      <c r="J462" s="113"/>
      <c r="K462" s="113"/>
      <c r="L462" s="113">
        <f t="shared" si="198"/>
        <v>0</v>
      </c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>
        <f t="shared" si="199"/>
        <v>0</v>
      </c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>
        <f t="shared" ref="AU462:AU467" si="202">SUM(AV462:AW462)</f>
        <v>35</v>
      </c>
      <c r="AV462" s="113">
        <v>35</v>
      </c>
      <c r="AW462" s="113"/>
      <c r="AX462" s="113">
        <f t="shared" si="200"/>
        <v>0</v>
      </c>
      <c r="AY462" s="113"/>
      <c r="AZ462" s="113"/>
      <c r="BA462" s="113"/>
      <c r="BB462" s="113"/>
      <c r="BC462" s="113"/>
      <c r="BD462" s="113"/>
      <c r="BE462" s="113"/>
      <c r="BF462" s="113"/>
      <c r="BG462" s="113"/>
      <c r="BH462" s="113"/>
      <c r="BI462" s="113"/>
      <c r="BJ462" s="113"/>
      <c r="BK462" s="113"/>
      <c r="BL462" s="113"/>
      <c r="BM462" s="113"/>
      <c r="BN462" s="113"/>
    </row>
    <row r="463" hidden="1" spans="1:66">
      <c r="A463" s="102" t="s">
        <v>920</v>
      </c>
      <c r="B463" s="101" t="s">
        <v>921</v>
      </c>
      <c r="C463" s="113">
        <f t="shared" si="197"/>
        <v>0</v>
      </c>
      <c r="D463" s="113">
        <f t="shared" si="201"/>
        <v>0</v>
      </c>
      <c r="E463" s="113"/>
      <c r="F463" s="113"/>
      <c r="G463" s="113"/>
      <c r="H463" s="113"/>
      <c r="I463" s="113"/>
      <c r="J463" s="113"/>
      <c r="K463" s="113"/>
      <c r="L463" s="113">
        <f t="shared" si="198"/>
        <v>0</v>
      </c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>
        <f t="shared" si="199"/>
        <v>0</v>
      </c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>
        <f t="shared" si="202"/>
        <v>0</v>
      </c>
      <c r="AV463" s="113"/>
      <c r="AW463" s="113"/>
      <c r="AX463" s="113">
        <f t="shared" si="200"/>
        <v>0</v>
      </c>
      <c r="AY463" s="113"/>
      <c r="AZ463" s="113"/>
      <c r="BA463" s="113"/>
      <c r="BB463" s="113"/>
      <c r="BC463" s="113"/>
      <c r="BD463" s="113"/>
      <c r="BE463" s="113"/>
      <c r="BF463" s="113"/>
      <c r="BG463" s="113"/>
      <c r="BH463" s="113"/>
      <c r="BI463" s="113"/>
      <c r="BJ463" s="113"/>
      <c r="BK463" s="113"/>
      <c r="BL463" s="113"/>
      <c r="BM463" s="113"/>
      <c r="BN463" s="113"/>
    </row>
    <row r="464" hidden="1" spans="1:66">
      <c r="A464" s="102" t="s">
        <v>922</v>
      </c>
      <c r="B464" s="101" t="s">
        <v>923</v>
      </c>
      <c r="C464" s="113">
        <f t="shared" si="197"/>
        <v>0</v>
      </c>
      <c r="D464" s="113">
        <f t="shared" si="201"/>
        <v>0</v>
      </c>
      <c r="E464" s="113"/>
      <c r="F464" s="113"/>
      <c r="G464" s="113"/>
      <c r="H464" s="113"/>
      <c r="I464" s="113"/>
      <c r="J464" s="113"/>
      <c r="K464" s="113"/>
      <c r="L464" s="113">
        <f t="shared" si="198"/>
        <v>0</v>
      </c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>
        <f t="shared" si="199"/>
        <v>0</v>
      </c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>
        <f t="shared" si="202"/>
        <v>0</v>
      </c>
      <c r="AV464" s="113"/>
      <c r="AW464" s="113"/>
      <c r="AX464" s="113">
        <f t="shared" si="200"/>
        <v>0</v>
      </c>
      <c r="AY464" s="113"/>
      <c r="AZ464" s="113"/>
      <c r="BA464" s="113"/>
      <c r="BB464" s="113"/>
      <c r="BC464" s="113"/>
      <c r="BD464" s="113"/>
      <c r="BE464" s="113"/>
      <c r="BF464" s="113"/>
      <c r="BG464" s="113"/>
      <c r="BH464" s="113"/>
      <c r="BI464" s="113"/>
      <c r="BJ464" s="113"/>
      <c r="BK464" s="113"/>
      <c r="BL464" s="113"/>
      <c r="BM464" s="113"/>
      <c r="BN464" s="113"/>
    </row>
    <row r="465" hidden="1" spans="1:66">
      <c r="A465" s="102" t="s">
        <v>924</v>
      </c>
      <c r="B465" s="101" t="s">
        <v>925</v>
      </c>
      <c r="C465" s="113">
        <f t="shared" si="197"/>
        <v>0</v>
      </c>
      <c r="D465" s="113">
        <f t="shared" si="201"/>
        <v>0</v>
      </c>
      <c r="E465" s="113"/>
      <c r="F465" s="113"/>
      <c r="G465" s="113"/>
      <c r="H465" s="113"/>
      <c r="I465" s="113"/>
      <c r="J465" s="113"/>
      <c r="K465" s="113"/>
      <c r="L465" s="113">
        <f t="shared" si="198"/>
        <v>0</v>
      </c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>
        <f t="shared" si="199"/>
        <v>0</v>
      </c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>
        <f t="shared" si="202"/>
        <v>0</v>
      </c>
      <c r="AV465" s="113"/>
      <c r="AW465" s="113"/>
      <c r="AX465" s="113">
        <f t="shared" si="200"/>
        <v>0</v>
      </c>
      <c r="AY465" s="113"/>
      <c r="AZ465" s="113"/>
      <c r="BA465" s="113"/>
      <c r="BB465" s="113"/>
      <c r="BC465" s="113"/>
      <c r="BD465" s="113"/>
      <c r="BE465" s="113"/>
      <c r="BF465" s="113"/>
      <c r="BG465" s="113"/>
      <c r="BH465" s="113"/>
      <c r="BI465" s="113"/>
      <c r="BJ465" s="113"/>
      <c r="BK465" s="113"/>
      <c r="BL465" s="113"/>
      <c r="BM465" s="113"/>
      <c r="BN465" s="113"/>
    </row>
    <row r="466" spans="1:66">
      <c r="A466" s="102">
        <v>2130152</v>
      </c>
      <c r="B466" s="101" t="s">
        <v>926</v>
      </c>
      <c r="C466" s="113">
        <f t="shared" si="197"/>
        <v>15.12</v>
      </c>
      <c r="D466" s="113">
        <f t="shared" si="201"/>
        <v>15.12</v>
      </c>
      <c r="E466" s="113">
        <v>15.12</v>
      </c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>
        <f t="shared" si="202"/>
        <v>0</v>
      </c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  <c r="BH466" s="113"/>
      <c r="BI466" s="113"/>
      <c r="BJ466" s="113"/>
      <c r="BK466" s="113"/>
      <c r="BL466" s="113"/>
      <c r="BM466" s="113"/>
      <c r="BN466" s="113"/>
    </row>
    <row r="467" spans="1:66">
      <c r="A467" s="102" t="s">
        <v>927</v>
      </c>
      <c r="B467" s="101" t="s">
        <v>928</v>
      </c>
      <c r="C467" s="113">
        <f t="shared" si="197"/>
        <v>1800</v>
      </c>
      <c r="D467" s="113">
        <f t="shared" si="201"/>
        <v>0</v>
      </c>
      <c r="E467" s="113"/>
      <c r="F467" s="113"/>
      <c r="G467" s="113"/>
      <c r="H467" s="113"/>
      <c r="I467" s="113"/>
      <c r="J467" s="113"/>
      <c r="K467" s="113"/>
      <c r="L467" s="113">
        <f t="shared" ref="L467:L484" si="203">SUM(M467:AI467)</f>
        <v>0</v>
      </c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>
        <f t="shared" ref="AJ467:AJ484" si="204">SUM(AK467:AT467)</f>
        <v>0</v>
      </c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>
        <f t="shared" si="202"/>
        <v>1800</v>
      </c>
      <c r="AV467" s="113"/>
      <c r="AW467" s="113">
        <v>1800</v>
      </c>
      <c r="AX467" s="113">
        <f>SUM(AY467:BA467)</f>
        <v>0</v>
      </c>
      <c r="AY467" s="113"/>
      <c r="AZ467" s="113"/>
      <c r="BA467" s="113"/>
      <c r="BB467" s="113"/>
      <c r="BC467" s="113"/>
      <c r="BD467" s="113"/>
      <c r="BE467" s="113"/>
      <c r="BF467" s="113"/>
      <c r="BG467" s="113"/>
      <c r="BH467" s="113"/>
      <c r="BI467" s="113"/>
      <c r="BJ467" s="113"/>
      <c r="BK467" s="113"/>
      <c r="BL467" s="113"/>
      <c r="BM467" s="113"/>
      <c r="BN467" s="113"/>
    </row>
    <row r="468" hidden="1" spans="1:66">
      <c r="A468" s="102" t="s">
        <v>929</v>
      </c>
      <c r="B468" s="101" t="s">
        <v>930</v>
      </c>
      <c r="C468" s="113">
        <f t="shared" si="197"/>
        <v>0</v>
      </c>
      <c r="D468" s="113">
        <f t="shared" si="201"/>
        <v>0</v>
      </c>
      <c r="E468" s="113"/>
      <c r="F468" s="113"/>
      <c r="G468" s="113"/>
      <c r="H468" s="113"/>
      <c r="I468" s="113"/>
      <c r="J468" s="113"/>
      <c r="K468" s="113"/>
      <c r="L468" s="113">
        <f t="shared" si="203"/>
        <v>0</v>
      </c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>
        <f t="shared" si="204"/>
        <v>0</v>
      </c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  <c r="BH468" s="113"/>
      <c r="BI468" s="113"/>
      <c r="BJ468" s="113"/>
      <c r="BK468" s="113"/>
      <c r="BL468" s="113"/>
      <c r="BM468" s="113"/>
      <c r="BN468" s="113"/>
    </row>
    <row r="469" hidden="1" spans="1:66">
      <c r="A469" s="102" t="s">
        <v>931</v>
      </c>
      <c r="B469" s="101" t="s">
        <v>167</v>
      </c>
      <c r="C469" s="113">
        <f t="shared" si="197"/>
        <v>0</v>
      </c>
      <c r="D469" s="113">
        <f t="shared" si="201"/>
        <v>0</v>
      </c>
      <c r="E469" s="113"/>
      <c r="F469" s="113"/>
      <c r="G469" s="113"/>
      <c r="H469" s="113"/>
      <c r="I469" s="113"/>
      <c r="J469" s="113"/>
      <c r="K469" s="113"/>
      <c r="L469" s="113">
        <f t="shared" si="203"/>
        <v>0</v>
      </c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>
        <f t="shared" si="204"/>
        <v>0</v>
      </c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  <c r="BH469" s="113"/>
      <c r="BI469" s="113"/>
      <c r="BJ469" s="113"/>
      <c r="BK469" s="113"/>
      <c r="BL469" s="113"/>
      <c r="BM469" s="113"/>
      <c r="BN469" s="113"/>
    </row>
    <row r="470" hidden="1" spans="1:66">
      <c r="A470" s="102" t="s">
        <v>932</v>
      </c>
      <c r="B470" s="101" t="s">
        <v>933</v>
      </c>
      <c r="C470" s="113">
        <f t="shared" si="197"/>
        <v>0</v>
      </c>
      <c r="D470" s="113">
        <f t="shared" si="201"/>
        <v>0</v>
      </c>
      <c r="E470" s="113"/>
      <c r="F470" s="113"/>
      <c r="G470" s="113"/>
      <c r="H470" s="113"/>
      <c r="I470" s="113"/>
      <c r="J470" s="113"/>
      <c r="K470" s="113"/>
      <c r="L470" s="113">
        <f t="shared" si="203"/>
        <v>0</v>
      </c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>
        <f t="shared" si="204"/>
        <v>0</v>
      </c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  <c r="BF470" s="113"/>
      <c r="BG470" s="113"/>
      <c r="BH470" s="113"/>
      <c r="BI470" s="113"/>
      <c r="BJ470" s="113"/>
      <c r="BK470" s="113"/>
      <c r="BL470" s="113"/>
      <c r="BM470" s="113"/>
      <c r="BN470" s="113"/>
    </row>
    <row r="471" hidden="1" spans="1:66">
      <c r="A471" s="102" t="s">
        <v>934</v>
      </c>
      <c r="B471" s="101" t="s">
        <v>935</v>
      </c>
      <c r="C471" s="113">
        <f t="shared" si="197"/>
        <v>0</v>
      </c>
      <c r="D471" s="113">
        <f t="shared" si="201"/>
        <v>0</v>
      </c>
      <c r="E471" s="113"/>
      <c r="F471" s="113"/>
      <c r="G471" s="113"/>
      <c r="H471" s="113"/>
      <c r="I471" s="113"/>
      <c r="J471" s="113"/>
      <c r="K471" s="113"/>
      <c r="L471" s="113">
        <f t="shared" si="203"/>
        <v>0</v>
      </c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>
        <f t="shared" si="204"/>
        <v>0</v>
      </c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  <c r="BH471" s="113"/>
      <c r="BI471" s="113"/>
      <c r="BJ471" s="113"/>
      <c r="BK471" s="113"/>
      <c r="BL471" s="113"/>
      <c r="BM471" s="113"/>
      <c r="BN471" s="113"/>
    </row>
    <row r="472" hidden="1" spans="1:66">
      <c r="A472" s="102" t="s">
        <v>936</v>
      </c>
      <c r="B472" s="101" t="s">
        <v>937</v>
      </c>
      <c r="C472" s="113">
        <f t="shared" si="197"/>
        <v>0</v>
      </c>
      <c r="D472" s="113">
        <f t="shared" si="201"/>
        <v>0</v>
      </c>
      <c r="E472" s="113"/>
      <c r="F472" s="113"/>
      <c r="G472" s="113"/>
      <c r="H472" s="113"/>
      <c r="I472" s="113"/>
      <c r="J472" s="113"/>
      <c r="K472" s="113"/>
      <c r="L472" s="113">
        <f t="shared" si="203"/>
        <v>0</v>
      </c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>
        <f t="shared" si="204"/>
        <v>0</v>
      </c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  <c r="BH472" s="113"/>
      <c r="BI472" s="113"/>
      <c r="BJ472" s="113"/>
      <c r="BK472" s="113"/>
      <c r="BL472" s="113"/>
      <c r="BM472" s="113"/>
      <c r="BN472" s="113"/>
    </row>
    <row r="473" hidden="1" spans="1:66">
      <c r="A473" s="102" t="s">
        <v>938</v>
      </c>
      <c r="B473" s="101" t="s">
        <v>939</v>
      </c>
      <c r="C473" s="113">
        <f t="shared" si="197"/>
        <v>0</v>
      </c>
      <c r="D473" s="113">
        <f t="shared" si="201"/>
        <v>0</v>
      </c>
      <c r="E473" s="113"/>
      <c r="F473" s="113"/>
      <c r="G473" s="113"/>
      <c r="H473" s="113"/>
      <c r="I473" s="113"/>
      <c r="J473" s="113"/>
      <c r="K473" s="113"/>
      <c r="L473" s="113">
        <f t="shared" si="203"/>
        <v>0</v>
      </c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>
        <f t="shared" si="204"/>
        <v>0</v>
      </c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  <c r="BG473" s="113"/>
      <c r="BH473" s="113"/>
      <c r="BI473" s="113"/>
      <c r="BJ473" s="113"/>
      <c r="BK473" s="113"/>
      <c r="BL473" s="113"/>
      <c r="BM473" s="113"/>
      <c r="BN473" s="113"/>
    </row>
    <row r="474" hidden="1" spans="1:66">
      <c r="A474" s="102" t="s">
        <v>940</v>
      </c>
      <c r="B474" s="101" t="s">
        <v>941</v>
      </c>
      <c r="C474" s="113">
        <f t="shared" si="197"/>
        <v>0</v>
      </c>
      <c r="D474" s="113">
        <f t="shared" si="201"/>
        <v>0</v>
      </c>
      <c r="E474" s="113"/>
      <c r="F474" s="113"/>
      <c r="G474" s="113"/>
      <c r="H474" s="113"/>
      <c r="I474" s="113"/>
      <c r="J474" s="113"/>
      <c r="K474" s="113"/>
      <c r="L474" s="113">
        <f t="shared" si="203"/>
        <v>0</v>
      </c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>
        <f t="shared" si="204"/>
        <v>0</v>
      </c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  <c r="BH474" s="113"/>
      <c r="BI474" s="113"/>
      <c r="BJ474" s="113"/>
      <c r="BK474" s="113"/>
      <c r="BL474" s="113"/>
      <c r="BM474" s="113"/>
      <c r="BN474" s="113"/>
    </row>
    <row r="475" spans="1:66">
      <c r="A475" s="102" t="s">
        <v>942</v>
      </c>
      <c r="B475" s="101" t="s">
        <v>943</v>
      </c>
      <c r="C475" s="113">
        <f t="shared" si="197"/>
        <v>30</v>
      </c>
      <c r="D475" s="113">
        <f t="shared" si="201"/>
        <v>0</v>
      </c>
      <c r="E475" s="113"/>
      <c r="F475" s="113"/>
      <c r="G475" s="113"/>
      <c r="H475" s="113"/>
      <c r="I475" s="113"/>
      <c r="J475" s="113"/>
      <c r="K475" s="113"/>
      <c r="L475" s="113">
        <f t="shared" si="203"/>
        <v>0</v>
      </c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>
        <f t="shared" si="204"/>
        <v>0</v>
      </c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>
        <f>SUM(AU476:AU488)</f>
        <v>30</v>
      </c>
      <c r="AV475" s="113">
        <f>SUM(AV476:AV488)</f>
        <v>0</v>
      </c>
      <c r="AW475" s="113">
        <f>SUM(AW476:AW488)</f>
        <v>30</v>
      </c>
      <c r="AX475" s="113"/>
      <c r="AY475" s="113"/>
      <c r="AZ475" s="113"/>
      <c r="BA475" s="113"/>
      <c r="BB475" s="113"/>
      <c r="BC475" s="113"/>
      <c r="BD475" s="113"/>
      <c r="BE475" s="113"/>
      <c r="BF475" s="113"/>
      <c r="BG475" s="113"/>
      <c r="BH475" s="113"/>
      <c r="BI475" s="113"/>
      <c r="BJ475" s="113"/>
      <c r="BK475" s="113"/>
      <c r="BL475" s="113"/>
      <c r="BM475" s="113"/>
      <c r="BN475" s="113"/>
    </row>
    <row r="476" hidden="1" spans="1:66">
      <c r="A476" s="102" t="s">
        <v>944</v>
      </c>
      <c r="B476" s="101" t="s">
        <v>167</v>
      </c>
      <c r="C476" s="113">
        <f t="shared" si="197"/>
        <v>0</v>
      </c>
      <c r="D476" s="113">
        <f t="shared" si="201"/>
        <v>0</v>
      </c>
      <c r="E476" s="113"/>
      <c r="F476" s="113"/>
      <c r="G476" s="113"/>
      <c r="H476" s="113"/>
      <c r="I476" s="113"/>
      <c r="J476" s="113"/>
      <c r="K476" s="113"/>
      <c r="L476" s="113">
        <f t="shared" si="203"/>
        <v>0</v>
      </c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>
        <f t="shared" si="204"/>
        <v>0</v>
      </c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  <c r="BH476" s="113"/>
      <c r="BI476" s="113"/>
      <c r="BJ476" s="113"/>
      <c r="BK476" s="113"/>
      <c r="BL476" s="113"/>
      <c r="BM476" s="113"/>
      <c r="BN476" s="113"/>
    </row>
    <row r="477" hidden="1" spans="1:66">
      <c r="A477" s="102" t="s">
        <v>945</v>
      </c>
      <c r="B477" s="101" t="s">
        <v>169</v>
      </c>
      <c r="C477" s="113">
        <f t="shared" si="197"/>
        <v>0</v>
      </c>
      <c r="D477" s="113">
        <f t="shared" si="201"/>
        <v>0</v>
      </c>
      <c r="E477" s="113"/>
      <c r="F477" s="113"/>
      <c r="G477" s="113"/>
      <c r="H477" s="113"/>
      <c r="I477" s="113"/>
      <c r="J477" s="113"/>
      <c r="K477" s="113"/>
      <c r="L477" s="113">
        <f t="shared" si="203"/>
        <v>0</v>
      </c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>
        <f t="shared" si="204"/>
        <v>0</v>
      </c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  <c r="BH477" s="113"/>
      <c r="BI477" s="113"/>
      <c r="BJ477" s="113"/>
      <c r="BK477" s="113"/>
      <c r="BL477" s="113"/>
      <c r="BM477" s="113"/>
      <c r="BN477" s="113"/>
    </row>
    <row r="478" hidden="1" spans="1:66">
      <c r="A478" s="102" t="s">
        <v>946</v>
      </c>
      <c r="B478" s="101" t="s">
        <v>947</v>
      </c>
      <c r="C478" s="113">
        <f t="shared" si="197"/>
        <v>0</v>
      </c>
      <c r="D478" s="113">
        <f t="shared" si="201"/>
        <v>0</v>
      </c>
      <c r="E478" s="113"/>
      <c r="F478" s="113"/>
      <c r="G478" s="113"/>
      <c r="H478" s="113"/>
      <c r="I478" s="113"/>
      <c r="J478" s="113"/>
      <c r="K478" s="113"/>
      <c r="L478" s="113">
        <f t="shared" si="203"/>
        <v>0</v>
      </c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>
        <f t="shared" si="204"/>
        <v>0</v>
      </c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  <c r="BH478" s="113"/>
      <c r="BI478" s="113"/>
      <c r="BJ478" s="113"/>
      <c r="BK478" s="113"/>
      <c r="BL478" s="113"/>
      <c r="BM478" s="113"/>
      <c r="BN478" s="113"/>
    </row>
    <row r="479" hidden="1" spans="1:66">
      <c r="A479" s="102" t="s">
        <v>948</v>
      </c>
      <c r="B479" s="101" t="s">
        <v>949</v>
      </c>
      <c r="C479" s="113">
        <f t="shared" si="197"/>
        <v>0</v>
      </c>
      <c r="D479" s="113">
        <f t="shared" si="201"/>
        <v>0</v>
      </c>
      <c r="E479" s="113"/>
      <c r="F479" s="113"/>
      <c r="G479" s="113"/>
      <c r="H479" s="113"/>
      <c r="I479" s="113"/>
      <c r="J479" s="113"/>
      <c r="K479" s="113"/>
      <c r="L479" s="113">
        <f t="shared" si="203"/>
        <v>0</v>
      </c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>
        <f t="shared" si="204"/>
        <v>0</v>
      </c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  <c r="BH479" s="113"/>
      <c r="BI479" s="113"/>
      <c r="BJ479" s="113"/>
      <c r="BK479" s="113"/>
      <c r="BL479" s="113"/>
      <c r="BM479" s="113"/>
      <c r="BN479" s="113"/>
    </row>
    <row r="480" hidden="1" spans="1:66">
      <c r="A480" s="102" t="s">
        <v>950</v>
      </c>
      <c r="B480" s="101" t="s">
        <v>951</v>
      </c>
      <c r="C480" s="113">
        <f t="shared" si="197"/>
        <v>0</v>
      </c>
      <c r="D480" s="113">
        <f t="shared" si="201"/>
        <v>0</v>
      </c>
      <c r="E480" s="113"/>
      <c r="F480" s="113"/>
      <c r="G480" s="113"/>
      <c r="H480" s="113"/>
      <c r="I480" s="113"/>
      <c r="J480" s="113"/>
      <c r="K480" s="113"/>
      <c r="L480" s="113">
        <f t="shared" si="203"/>
        <v>0</v>
      </c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>
        <f t="shared" si="204"/>
        <v>0</v>
      </c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  <c r="BH480" s="113"/>
      <c r="BI480" s="113"/>
      <c r="BJ480" s="113"/>
      <c r="BK480" s="113"/>
      <c r="BL480" s="113"/>
      <c r="BM480" s="113"/>
      <c r="BN480" s="113"/>
    </row>
    <row r="481" hidden="1" spans="1:66">
      <c r="A481" s="102" t="s">
        <v>952</v>
      </c>
      <c r="B481" s="101" t="s">
        <v>953</v>
      </c>
      <c r="C481" s="113">
        <f t="shared" si="197"/>
        <v>0</v>
      </c>
      <c r="D481" s="113">
        <f t="shared" si="201"/>
        <v>0</v>
      </c>
      <c r="E481" s="113"/>
      <c r="F481" s="113"/>
      <c r="G481" s="113"/>
      <c r="H481" s="113"/>
      <c r="I481" s="113"/>
      <c r="J481" s="113"/>
      <c r="K481" s="113"/>
      <c r="L481" s="113">
        <f t="shared" si="203"/>
        <v>0</v>
      </c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>
        <f t="shared" si="204"/>
        <v>0</v>
      </c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  <c r="BJ481" s="113"/>
      <c r="BK481" s="113"/>
      <c r="BL481" s="113"/>
      <c r="BM481" s="113"/>
      <c r="BN481" s="113"/>
    </row>
    <row r="482" hidden="1" spans="1:66">
      <c r="A482" s="102" t="s">
        <v>954</v>
      </c>
      <c r="B482" s="101" t="s">
        <v>955</v>
      </c>
      <c r="C482" s="113">
        <f t="shared" si="197"/>
        <v>0</v>
      </c>
      <c r="D482" s="113">
        <f t="shared" si="201"/>
        <v>0</v>
      </c>
      <c r="E482" s="113"/>
      <c r="F482" s="113"/>
      <c r="G482" s="113"/>
      <c r="H482" s="113"/>
      <c r="I482" s="113"/>
      <c r="J482" s="113"/>
      <c r="K482" s="113"/>
      <c r="L482" s="113">
        <f t="shared" si="203"/>
        <v>0</v>
      </c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>
        <f t="shared" si="204"/>
        <v>0</v>
      </c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  <c r="BH482" s="113"/>
      <c r="BI482" s="113"/>
      <c r="BJ482" s="113"/>
      <c r="BK482" s="113"/>
      <c r="BL482" s="113"/>
      <c r="BM482" s="113"/>
      <c r="BN482" s="113"/>
    </row>
    <row r="483" hidden="1" spans="1:66">
      <c r="A483" s="102" t="s">
        <v>956</v>
      </c>
      <c r="B483" s="101" t="s">
        <v>957</v>
      </c>
      <c r="C483" s="113">
        <f t="shared" si="197"/>
        <v>0</v>
      </c>
      <c r="D483" s="113">
        <f t="shared" si="201"/>
        <v>0</v>
      </c>
      <c r="E483" s="113"/>
      <c r="F483" s="113"/>
      <c r="G483" s="113"/>
      <c r="H483" s="113"/>
      <c r="I483" s="113"/>
      <c r="J483" s="113"/>
      <c r="K483" s="113"/>
      <c r="L483" s="113">
        <f t="shared" si="203"/>
        <v>0</v>
      </c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>
        <f t="shared" si="204"/>
        <v>0</v>
      </c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  <c r="BF483" s="113"/>
      <c r="BG483" s="113"/>
      <c r="BH483" s="113"/>
      <c r="BI483" s="113"/>
      <c r="BJ483" s="113"/>
      <c r="BK483" s="113"/>
      <c r="BL483" s="113"/>
      <c r="BM483" s="113"/>
      <c r="BN483" s="113"/>
    </row>
    <row r="484" hidden="1" spans="1:66">
      <c r="A484" s="102" t="s">
        <v>958</v>
      </c>
      <c r="B484" s="101" t="s">
        <v>959</v>
      </c>
      <c r="C484" s="113">
        <f t="shared" si="197"/>
        <v>0</v>
      </c>
      <c r="D484" s="113">
        <f t="shared" si="201"/>
        <v>0</v>
      </c>
      <c r="E484" s="113"/>
      <c r="F484" s="113"/>
      <c r="G484" s="113"/>
      <c r="H484" s="113"/>
      <c r="I484" s="113"/>
      <c r="J484" s="113"/>
      <c r="K484" s="113"/>
      <c r="L484" s="113">
        <f t="shared" si="203"/>
        <v>0</v>
      </c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>
        <f t="shared" si="204"/>
        <v>0</v>
      </c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  <c r="BH484" s="113"/>
      <c r="BI484" s="113"/>
      <c r="BJ484" s="113"/>
      <c r="BK484" s="113"/>
      <c r="BL484" s="113"/>
      <c r="BM484" s="113"/>
      <c r="BN484" s="113"/>
    </row>
    <row r="485" hidden="1" spans="1:66">
      <c r="A485" s="102">
        <v>2130321</v>
      </c>
      <c r="B485" s="101" t="s">
        <v>960</v>
      </c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  <c r="BF485" s="113"/>
      <c r="BG485" s="113"/>
      <c r="BH485" s="113"/>
      <c r="BI485" s="113"/>
      <c r="BJ485" s="113"/>
      <c r="BK485" s="113"/>
      <c r="BL485" s="113"/>
      <c r="BM485" s="113"/>
      <c r="BN485" s="113"/>
    </row>
    <row r="486" spans="1:66">
      <c r="A486" s="102" t="s">
        <v>961</v>
      </c>
      <c r="B486" s="101" t="s">
        <v>962</v>
      </c>
      <c r="C486" s="113">
        <f t="shared" ref="C486:C499" si="205">D486+L486+AJ486+AU486+AX486+BB486+BK486</f>
        <v>30</v>
      </c>
      <c r="D486" s="113">
        <f t="shared" ref="D486:D510" si="206">SUM(E486:K486)</f>
        <v>0</v>
      </c>
      <c r="E486" s="113"/>
      <c r="F486" s="113"/>
      <c r="G486" s="113"/>
      <c r="H486" s="113"/>
      <c r="I486" s="113"/>
      <c r="J486" s="113"/>
      <c r="K486" s="113"/>
      <c r="L486" s="113">
        <f t="shared" ref="L486:L495" si="207">SUM(M486:AI486)</f>
        <v>0</v>
      </c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>
        <f t="shared" ref="AJ486:AJ495" si="208">SUM(AK486:AT486)</f>
        <v>0</v>
      </c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>
        <f>SUM(AV486:AW486)</f>
        <v>30</v>
      </c>
      <c r="AV486" s="113"/>
      <c r="AW486" s="113">
        <v>30</v>
      </c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  <c r="BH486" s="113"/>
      <c r="BI486" s="113"/>
      <c r="BJ486" s="113"/>
      <c r="BK486" s="113"/>
      <c r="BL486" s="113"/>
      <c r="BM486" s="113"/>
      <c r="BN486" s="113"/>
    </row>
    <row r="487" hidden="1" spans="1:66">
      <c r="A487" s="102" t="s">
        <v>963</v>
      </c>
      <c r="B487" s="101" t="s">
        <v>964</v>
      </c>
      <c r="C487" s="113">
        <f t="shared" si="205"/>
        <v>0</v>
      </c>
      <c r="D487" s="113">
        <f t="shared" si="206"/>
        <v>0</v>
      </c>
      <c r="E487" s="113"/>
      <c r="F487" s="113"/>
      <c r="G487" s="113"/>
      <c r="H487" s="113"/>
      <c r="I487" s="113"/>
      <c r="J487" s="113"/>
      <c r="K487" s="113"/>
      <c r="L487" s="113">
        <f t="shared" si="207"/>
        <v>0</v>
      </c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>
        <f t="shared" si="208"/>
        <v>0</v>
      </c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  <c r="BH487" s="113"/>
      <c r="BI487" s="113"/>
      <c r="BJ487" s="113"/>
      <c r="BK487" s="113"/>
      <c r="BL487" s="113"/>
      <c r="BM487" s="113"/>
      <c r="BN487" s="113"/>
    </row>
    <row r="488" hidden="1" spans="1:66">
      <c r="A488" s="102" t="s">
        <v>965</v>
      </c>
      <c r="B488" s="101" t="s">
        <v>966</v>
      </c>
      <c r="C488" s="113">
        <f t="shared" si="205"/>
        <v>0</v>
      </c>
      <c r="D488" s="113">
        <f t="shared" si="206"/>
        <v>0</v>
      </c>
      <c r="E488" s="113"/>
      <c r="F488" s="113"/>
      <c r="G488" s="113"/>
      <c r="H488" s="113"/>
      <c r="I488" s="113"/>
      <c r="J488" s="113"/>
      <c r="K488" s="113"/>
      <c r="L488" s="113">
        <f t="shared" si="207"/>
        <v>0</v>
      </c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>
        <f t="shared" si="208"/>
        <v>0</v>
      </c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  <c r="BJ488" s="113"/>
      <c r="BK488" s="113"/>
      <c r="BL488" s="113"/>
      <c r="BM488" s="113"/>
      <c r="BN488" s="113"/>
    </row>
    <row r="489" hidden="1" spans="1:66">
      <c r="A489" s="102" t="s">
        <v>967</v>
      </c>
      <c r="B489" s="101" t="s">
        <v>968</v>
      </c>
      <c r="C489" s="113">
        <f t="shared" si="205"/>
        <v>0</v>
      </c>
      <c r="D489" s="113">
        <f t="shared" si="206"/>
        <v>0</v>
      </c>
      <c r="E489" s="113"/>
      <c r="F489" s="113"/>
      <c r="G489" s="113"/>
      <c r="H489" s="113"/>
      <c r="I489" s="113"/>
      <c r="J489" s="113"/>
      <c r="K489" s="113"/>
      <c r="L489" s="113">
        <f t="shared" si="207"/>
        <v>0</v>
      </c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>
        <f t="shared" si="208"/>
        <v>0</v>
      </c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  <c r="BH489" s="113"/>
      <c r="BI489" s="113"/>
      <c r="BJ489" s="113"/>
      <c r="BK489" s="113"/>
      <c r="BL489" s="113"/>
      <c r="BM489" s="113"/>
      <c r="BN489" s="113"/>
    </row>
    <row r="490" hidden="1" spans="1:66">
      <c r="A490" s="102" t="s">
        <v>969</v>
      </c>
      <c r="B490" s="101" t="s">
        <v>970</v>
      </c>
      <c r="C490" s="113">
        <f t="shared" si="205"/>
        <v>0</v>
      </c>
      <c r="D490" s="113">
        <f t="shared" si="206"/>
        <v>0</v>
      </c>
      <c r="E490" s="113"/>
      <c r="F490" s="113"/>
      <c r="G490" s="113"/>
      <c r="H490" s="113"/>
      <c r="I490" s="113"/>
      <c r="J490" s="113"/>
      <c r="K490" s="113"/>
      <c r="L490" s="113">
        <f t="shared" si="207"/>
        <v>0</v>
      </c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>
        <f t="shared" si="208"/>
        <v>0</v>
      </c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  <c r="BJ490" s="113"/>
      <c r="BK490" s="113"/>
      <c r="BL490" s="113"/>
      <c r="BM490" s="113"/>
      <c r="BN490" s="113"/>
    </row>
    <row r="491" hidden="1" spans="1:66">
      <c r="A491" s="102" t="s">
        <v>971</v>
      </c>
      <c r="B491" s="101" t="s">
        <v>972</v>
      </c>
      <c r="C491" s="113">
        <f t="shared" si="205"/>
        <v>0</v>
      </c>
      <c r="D491" s="113">
        <f t="shared" si="206"/>
        <v>0</v>
      </c>
      <c r="E491" s="113"/>
      <c r="F491" s="113"/>
      <c r="G491" s="113"/>
      <c r="H491" s="113"/>
      <c r="I491" s="113"/>
      <c r="J491" s="113"/>
      <c r="K491" s="113"/>
      <c r="L491" s="113">
        <f t="shared" si="207"/>
        <v>0</v>
      </c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>
        <f t="shared" si="208"/>
        <v>0</v>
      </c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  <c r="BH491" s="113"/>
      <c r="BI491" s="113"/>
      <c r="BJ491" s="113"/>
      <c r="BK491" s="113"/>
      <c r="BL491" s="113"/>
      <c r="BM491" s="113"/>
      <c r="BN491" s="113"/>
    </row>
    <row r="492" hidden="1" spans="1:66">
      <c r="A492" s="102" t="s">
        <v>973</v>
      </c>
      <c r="B492" s="101" t="s">
        <v>551</v>
      </c>
      <c r="C492" s="113">
        <f t="shared" si="205"/>
        <v>0</v>
      </c>
      <c r="D492" s="113">
        <f t="shared" si="206"/>
        <v>0</v>
      </c>
      <c r="E492" s="113"/>
      <c r="F492" s="113"/>
      <c r="G492" s="113"/>
      <c r="H492" s="113"/>
      <c r="I492" s="113"/>
      <c r="J492" s="113"/>
      <c r="K492" s="113"/>
      <c r="L492" s="113">
        <f t="shared" si="207"/>
        <v>0</v>
      </c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>
        <f t="shared" si="208"/>
        <v>0</v>
      </c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  <c r="BJ492" s="113"/>
      <c r="BK492" s="113"/>
      <c r="BL492" s="113"/>
      <c r="BM492" s="113"/>
      <c r="BN492" s="113"/>
    </row>
    <row r="493" hidden="1" spans="1:66">
      <c r="A493" s="102" t="s">
        <v>974</v>
      </c>
      <c r="B493" s="101" t="s">
        <v>975</v>
      </c>
      <c r="C493" s="113">
        <f t="shared" si="205"/>
        <v>0</v>
      </c>
      <c r="D493" s="113">
        <f t="shared" si="206"/>
        <v>0</v>
      </c>
      <c r="E493" s="113"/>
      <c r="F493" s="113"/>
      <c r="G493" s="113"/>
      <c r="H493" s="113"/>
      <c r="I493" s="113"/>
      <c r="J493" s="113"/>
      <c r="K493" s="113"/>
      <c r="L493" s="113">
        <f t="shared" si="207"/>
        <v>0</v>
      </c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>
        <f t="shared" si="208"/>
        <v>0</v>
      </c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  <c r="BJ493" s="113"/>
      <c r="BK493" s="113"/>
      <c r="BL493" s="113"/>
      <c r="BM493" s="113"/>
      <c r="BN493" s="113"/>
    </row>
    <row r="494" hidden="1" spans="1:66">
      <c r="A494" s="102" t="s">
        <v>976</v>
      </c>
      <c r="B494" s="101" t="s">
        <v>977</v>
      </c>
      <c r="C494" s="113">
        <f t="shared" si="205"/>
        <v>0</v>
      </c>
      <c r="D494" s="113">
        <f t="shared" si="206"/>
        <v>0</v>
      </c>
      <c r="E494" s="113"/>
      <c r="F494" s="113"/>
      <c r="G494" s="113"/>
      <c r="H494" s="113"/>
      <c r="I494" s="113"/>
      <c r="J494" s="113"/>
      <c r="K494" s="113"/>
      <c r="L494" s="113">
        <f t="shared" si="207"/>
        <v>0</v>
      </c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>
        <f t="shared" si="208"/>
        <v>0</v>
      </c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  <c r="BJ494" s="113"/>
      <c r="BK494" s="113"/>
      <c r="BL494" s="113"/>
      <c r="BM494" s="113"/>
      <c r="BN494" s="113"/>
    </row>
    <row r="495" hidden="1" spans="1:66">
      <c r="A495" s="102" t="s">
        <v>978</v>
      </c>
      <c r="B495" s="101" t="s">
        <v>979</v>
      </c>
      <c r="C495" s="113">
        <f t="shared" si="205"/>
        <v>0</v>
      </c>
      <c r="D495" s="113">
        <f t="shared" si="206"/>
        <v>0</v>
      </c>
      <c r="E495" s="113"/>
      <c r="F495" s="113"/>
      <c r="G495" s="113"/>
      <c r="H495" s="113"/>
      <c r="I495" s="113"/>
      <c r="J495" s="113"/>
      <c r="K495" s="113"/>
      <c r="L495" s="113">
        <f t="shared" si="207"/>
        <v>0</v>
      </c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>
        <f t="shared" si="208"/>
        <v>0</v>
      </c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  <c r="BJ495" s="113"/>
      <c r="BK495" s="113"/>
      <c r="BL495" s="113"/>
      <c r="BM495" s="113"/>
      <c r="BN495" s="113"/>
    </row>
    <row r="496" spans="1:66">
      <c r="A496" s="102" t="s">
        <v>980</v>
      </c>
      <c r="B496" s="101" t="s">
        <v>981</v>
      </c>
      <c r="C496" s="113">
        <f t="shared" si="205"/>
        <v>160.59</v>
      </c>
      <c r="D496" s="113">
        <f>SUM(D497:D499)</f>
        <v>131.59</v>
      </c>
      <c r="E496" s="113">
        <f t="shared" ref="E496:BN496" si="209">SUM(E497:E499)</f>
        <v>131.59</v>
      </c>
      <c r="F496" s="113">
        <f t="shared" si="209"/>
        <v>0</v>
      </c>
      <c r="G496" s="113">
        <f t="shared" si="209"/>
        <v>0</v>
      </c>
      <c r="H496" s="113">
        <f t="shared" si="209"/>
        <v>0</v>
      </c>
      <c r="I496" s="113">
        <f t="shared" si="209"/>
        <v>0</v>
      </c>
      <c r="J496" s="113">
        <f t="shared" si="209"/>
        <v>0</v>
      </c>
      <c r="K496" s="113">
        <f t="shared" si="209"/>
        <v>0</v>
      </c>
      <c r="L496" s="113">
        <f t="shared" si="209"/>
        <v>29</v>
      </c>
      <c r="M496" s="113">
        <f t="shared" si="209"/>
        <v>0</v>
      </c>
      <c r="N496" s="113">
        <f t="shared" si="209"/>
        <v>0</v>
      </c>
      <c r="O496" s="113">
        <f t="shared" si="209"/>
        <v>0</v>
      </c>
      <c r="P496" s="113">
        <f t="shared" si="209"/>
        <v>0</v>
      </c>
      <c r="Q496" s="113">
        <f t="shared" si="209"/>
        <v>0</v>
      </c>
      <c r="R496" s="113">
        <f t="shared" si="209"/>
        <v>0</v>
      </c>
      <c r="S496" s="113">
        <f t="shared" si="209"/>
        <v>0</v>
      </c>
      <c r="T496" s="113">
        <f t="shared" si="209"/>
        <v>0</v>
      </c>
      <c r="U496" s="113">
        <f t="shared" si="209"/>
        <v>0</v>
      </c>
      <c r="V496" s="113">
        <f t="shared" si="209"/>
        <v>0</v>
      </c>
      <c r="W496" s="113">
        <f t="shared" si="209"/>
        <v>0</v>
      </c>
      <c r="X496" s="113">
        <f t="shared" si="209"/>
        <v>0</v>
      </c>
      <c r="Y496" s="113">
        <f t="shared" si="209"/>
        <v>0</v>
      </c>
      <c r="Z496" s="113">
        <f t="shared" si="209"/>
        <v>0</v>
      </c>
      <c r="AA496" s="113"/>
      <c r="AB496" s="113"/>
      <c r="AC496" s="113">
        <f t="shared" si="209"/>
        <v>0</v>
      </c>
      <c r="AD496" s="113">
        <f t="shared" si="209"/>
        <v>0</v>
      </c>
      <c r="AE496" s="113">
        <f t="shared" si="209"/>
        <v>0</v>
      </c>
      <c r="AF496" s="113">
        <f t="shared" si="209"/>
        <v>0</v>
      </c>
      <c r="AG496" s="113">
        <f t="shared" si="209"/>
        <v>0</v>
      </c>
      <c r="AH496" s="113">
        <f t="shared" si="209"/>
        <v>9</v>
      </c>
      <c r="AI496" s="113">
        <f t="shared" si="209"/>
        <v>20</v>
      </c>
      <c r="AJ496" s="113">
        <f t="shared" si="209"/>
        <v>0</v>
      </c>
      <c r="AK496" s="113">
        <f t="shared" si="209"/>
        <v>0</v>
      </c>
      <c r="AL496" s="113">
        <f t="shared" si="209"/>
        <v>0</v>
      </c>
      <c r="AM496" s="113">
        <f t="shared" si="209"/>
        <v>0</v>
      </c>
      <c r="AN496" s="113">
        <f t="shared" si="209"/>
        <v>0</v>
      </c>
      <c r="AO496" s="113">
        <f t="shared" si="209"/>
        <v>0</v>
      </c>
      <c r="AP496" s="113">
        <f t="shared" si="209"/>
        <v>0</v>
      </c>
      <c r="AQ496" s="113">
        <f t="shared" si="209"/>
        <v>0</v>
      </c>
      <c r="AR496" s="113">
        <f t="shared" si="209"/>
        <v>0</v>
      </c>
      <c r="AS496" s="113">
        <f t="shared" si="209"/>
        <v>0</v>
      </c>
      <c r="AT496" s="113">
        <f t="shared" si="209"/>
        <v>0</v>
      </c>
      <c r="AU496" s="113">
        <f t="shared" si="209"/>
        <v>0</v>
      </c>
      <c r="AV496" s="113">
        <f t="shared" si="209"/>
        <v>0</v>
      </c>
      <c r="AW496" s="113">
        <f t="shared" si="209"/>
        <v>0</v>
      </c>
      <c r="AX496" s="113">
        <f t="shared" si="209"/>
        <v>0</v>
      </c>
      <c r="AY496" s="113">
        <f t="shared" si="209"/>
        <v>0</v>
      </c>
      <c r="AZ496" s="113"/>
      <c r="BA496" s="113">
        <f t="shared" si="209"/>
        <v>0</v>
      </c>
      <c r="BB496" s="113">
        <f t="shared" si="209"/>
        <v>0</v>
      </c>
      <c r="BC496" s="113">
        <f t="shared" si="209"/>
        <v>0</v>
      </c>
      <c r="BD496" s="113">
        <f t="shared" si="209"/>
        <v>0</v>
      </c>
      <c r="BE496" s="113">
        <f t="shared" si="209"/>
        <v>0</v>
      </c>
      <c r="BF496" s="113">
        <f t="shared" si="209"/>
        <v>0</v>
      </c>
      <c r="BG496" s="113">
        <f t="shared" si="209"/>
        <v>0</v>
      </c>
      <c r="BH496" s="113">
        <f t="shared" si="209"/>
        <v>0</v>
      </c>
      <c r="BI496" s="113">
        <f t="shared" si="209"/>
        <v>0</v>
      </c>
      <c r="BJ496" s="113">
        <f t="shared" si="209"/>
        <v>0</v>
      </c>
      <c r="BK496" s="113">
        <f t="shared" si="209"/>
        <v>0</v>
      </c>
      <c r="BL496" s="113">
        <f t="shared" si="209"/>
        <v>0</v>
      </c>
      <c r="BM496" s="113">
        <f t="shared" si="209"/>
        <v>0</v>
      </c>
      <c r="BN496" s="113">
        <f t="shared" si="209"/>
        <v>0</v>
      </c>
    </row>
    <row r="497" spans="1:66">
      <c r="A497" s="102" t="s">
        <v>982</v>
      </c>
      <c r="B497" s="101" t="s">
        <v>983</v>
      </c>
      <c r="C497" s="113">
        <f t="shared" si="205"/>
        <v>0</v>
      </c>
      <c r="D497" s="113">
        <f t="shared" si="206"/>
        <v>0</v>
      </c>
      <c r="E497" s="113"/>
      <c r="F497" s="113"/>
      <c r="G497" s="113"/>
      <c r="H497" s="113"/>
      <c r="I497" s="113"/>
      <c r="J497" s="113"/>
      <c r="K497" s="113"/>
      <c r="L497" s="113">
        <f t="shared" ref="L497:L519" si="210">SUM(M497:AI497)</f>
        <v>0</v>
      </c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>
        <f>SUM(AK497:AT497)</f>
        <v>0</v>
      </c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>
        <f>SUM(BL497:BN497)</f>
        <v>0</v>
      </c>
      <c r="BL497" s="113"/>
      <c r="BM497" s="113"/>
      <c r="BN497" s="113"/>
    </row>
    <row r="498" spans="1:66">
      <c r="A498" s="102">
        <v>2130705</v>
      </c>
      <c r="B498" s="101" t="s">
        <v>984</v>
      </c>
      <c r="C498" s="113">
        <f t="shared" si="205"/>
        <v>160.59</v>
      </c>
      <c r="D498" s="113">
        <f t="shared" si="206"/>
        <v>131.59</v>
      </c>
      <c r="E498" s="113">
        <v>131.59</v>
      </c>
      <c r="F498" s="113"/>
      <c r="G498" s="113"/>
      <c r="H498" s="113"/>
      <c r="I498" s="113"/>
      <c r="J498" s="113"/>
      <c r="K498" s="113"/>
      <c r="L498" s="113">
        <f t="shared" si="210"/>
        <v>29</v>
      </c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>
        <v>9</v>
      </c>
      <c r="AI498" s="113">
        <v>20</v>
      </c>
      <c r="AJ498" s="113">
        <f>SUM(AK498:AT498)</f>
        <v>0</v>
      </c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  <c r="BJ498" s="113"/>
      <c r="BK498" s="113"/>
      <c r="BL498" s="113"/>
      <c r="BM498" s="113"/>
      <c r="BN498" s="113"/>
    </row>
    <row r="499" hidden="1" spans="1:66">
      <c r="A499" s="102" t="s">
        <v>985</v>
      </c>
      <c r="B499" s="101" t="s">
        <v>986</v>
      </c>
      <c r="C499" s="113">
        <f t="shared" si="205"/>
        <v>0</v>
      </c>
      <c r="D499" s="113">
        <f t="shared" si="206"/>
        <v>0</v>
      </c>
      <c r="E499" s="113"/>
      <c r="F499" s="113"/>
      <c r="G499" s="113"/>
      <c r="H499" s="113"/>
      <c r="I499" s="113"/>
      <c r="J499" s="113"/>
      <c r="K499" s="113"/>
      <c r="L499" s="113">
        <f t="shared" si="210"/>
        <v>0</v>
      </c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>
        <f t="shared" ref="AJ499:AJ511" si="211">SUM(AK499:AT499)</f>
        <v>0</v>
      </c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  <c r="BJ499" s="113"/>
      <c r="BK499" s="113"/>
      <c r="BL499" s="113"/>
      <c r="BM499" s="113"/>
      <c r="BN499" s="113"/>
    </row>
    <row r="500" hidden="1" spans="1:66">
      <c r="A500" s="102">
        <v>2130799</v>
      </c>
      <c r="B500" s="101" t="s">
        <v>987</v>
      </c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  <c r="BJ500" s="113"/>
      <c r="BK500" s="113"/>
      <c r="BL500" s="113"/>
      <c r="BM500" s="113"/>
      <c r="BN500" s="113"/>
    </row>
    <row r="501" hidden="1" spans="1:66">
      <c r="A501" s="102">
        <v>21308</v>
      </c>
      <c r="B501" s="101" t="s">
        <v>988</v>
      </c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  <c r="BJ501" s="113"/>
      <c r="BK501" s="113"/>
      <c r="BL501" s="113"/>
      <c r="BM501" s="113"/>
      <c r="BN501" s="113"/>
    </row>
    <row r="502" hidden="1" spans="1:66">
      <c r="A502" s="102">
        <v>2130804</v>
      </c>
      <c r="B502" s="101" t="s">
        <v>989</v>
      </c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  <c r="BH502" s="113"/>
      <c r="BI502" s="113"/>
      <c r="BJ502" s="113"/>
      <c r="BK502" s="113"/>
      <c r="BL502" s="113"/>
      <c r="BM502" s="113"/>
      <c r="BN502" s="113"/>
    </row>
    <row r="503" hidden="1" spans="1:66">
      <c r="A503" s="102" t="s">
        <v>990</v>
      </c>
      <c r="B503" s="101" t="s">
        <v>991</v>
      </c>
      <c r="C503" s="113">
        <f t="shared" ref="C503:C519" si="212">D503+L503+AJ503+AU503+AX503+BB503+BK503</f>
        <v>0</v>
      </c>
      <c r="D503" s="113">
        <f t="shared" si="206"/>
        <v>0</v>
      </c>
      <c r="E503" s="113"/>
      <c r="F503" s="113"/>
      <c r="G503" s="113"/>
      <c r="H503" s="113"/>
      <c r="I503" s="113"/>
      <c r="J503" s="113"/>
      <c r="K503" s="113"/>
      <c r="L503" s="113">
        <f t="shared" si="210"/>
        <v>0</v>
      </c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>
        <f t="shared" si="211"/>
        <v>0</v>
      </c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  <c r="BJ503" s="113"/>
      <c r="BK503" s="113"/>
      <c r="BL503" s="113"/>
      <c r="BM503" s="113"/>
      <c r="BN503" s="113"/>
    </row>
    <row r="504" hidden="1" spans="1:66">
      <c r="A504" s="102" t="s">
        <v>992</v>
      </c>
      <c r="B504" s="101" t="s">
        <v>993</v>
      </c>
      <c r="C504" s="113">
        <f t="shared" si="212"/>
        <v>0</v>
      </c>
      <c r="D504" s="113">
        <f t="shared" si="206"/>
        <v>0</v>
      </c>
      <c r="E504" s="113"/>
      <c r="F504" s="113"/>
      <c r="G504" s="113"/>
      <c r="H504" s="113"/>
      <c r="I504" s="113"/>
      <c r="J504" s="113"/>
      <c r="K504" s="113"/>
      <c r="L504" s="113">
        <f t="shared" si="210"/>
        <v>0</v>
      </c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>
        <f t="shared" si="211"/>
        <v>0</v>
      </c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  <c r="BJ504" s="113"/>
      <c r="BK504" s="113"/>
      <c r="BL504" s="113"/>
      <c r="BM504" s="113"/>
      <c r="BN504" s="113"/>
    </row>
    <row r="505" hidden="1" spans="1:66">
      <c r="A505" s="102" t="s">
        <v>994</v>
      </c>
      <c r="B505" s="101" t="s">
        <v>995</v>
      </c>
      <c r="C505" s="113">
        <f t="shared" si="212"/>
        <v>0</v>
      </c>
      <c r="D505" s="113">
        <f t="shared" si="206"/>
        <v>0</v>
      </c>
      <c r="E505" s="113"/>
      <c r="F505" s="113"/>
      <c r="G505" s="113"/>
      <c r="H505" s="113"/>
      <c r="I505" s="113"/>
      <c r="J505" s="113"/>
      <c r="K505" s="113"/>
      <c r="L505" s="113">
        <f t="shared" si="210"/>
        <v>0</v>
      </c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>
        <f t="shared" si="211"/>
        <v>0</v>
      </c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  <c r="BJ505" s="113"/>
      <c r="BK505" s="113"/>
      <c r="BL505" s="113"/>
      <c r="BM505" s="113"/>
      <c r="BN505" s="113"/>
    </row>
    <row r="506" hidden="1" spans="1:66">
      <c r="A506" s="102" t="s">
        <v>996</v>
      </c>
      <c r="B506" s="101" t="s">
        <v>997</v>
      </c>
      <c r="C506" s="113">
        <f t="shared" si="212"/>
        <v>0</v>
      </c>
      <c r="D506" s="113">
        <f t="shared" si="206"/>
        <v>0</v>
      </c>
      <c r="E506" s="113"/>
      <c r="F506" s="113"/>
      <c r="G506" s="113"/>
      <c r="H506" s="113"/>
      <c r="I506" s="113"/>
      <c r="J506" s="113"/>
      <c r="K506" s="113"/>
      <c r="L506" s="113">
        <f t="shared" si="210"/>
        <v>0</v>
      </c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>
        <f t="shared" si="211"/>
        <v>0</v>
      </c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  <c r="BH506" s="113"/>
      <c r="BI506" s="113"/>
      <c r="BJ506" s="113"/>
      <c r="BK506" s="113"/>
      <c r="BL506" s="113"/>
      <c r="BM506" s="113"/>
      <c r="BN506" s="113"/>
    </row>
    <row r="507" hidden="1" spans="1:66">
      <c r="A507" s="102" t="s">
        <v>998</v>
      </c>
      <c r="B507" s="101" t="s">
        <v>999</v>
      </c>
      <c r="C507" s="113">
        <f t="shared" si="212"/>
        <v>0</v>
      </c>
      <c r="D507" s="113">
        <f t="shared" si="206"/>
        <v>0</v>
      </c>
      <c r="E507" s="113"/>
      <c r="F507" s="113"/>
      <c r="G507" s="113"/>
      <c r="H507" s="113"/>
      <c r="I507" s="113"/>
      <c r="J507" s="113"/>
      <c r="K507" s="113"/>
      <c r="L507" s="113">
        <f t="shared" si="210"/>
        <v>0</v>
      </c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>
        <f t="shared" si="211"/>
        <v>0</v>
      </c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  <c r="BJ507" s="113"/>
      <c r="BK507" s="113"/>
      <c r="BL507" s="113"/>
      <c r="BM507" s="113"/>
      <c r="BN507" s="113"/>
    </row>
    <row r="508" hidden="1" spans="1:66">
      <c r="A508" s="102" t="s">
        <v>1000</v>
      </c>
      <c r="B508" s="101" t="s">
        <v>1001</v>
      </c>
      <c r="C508" s="113">
        <f t="shared" si="212"/>
        <v>0</v>
      </c>
      <c r="D508" s="113">
        <f t="shared" si="206"/>
        <v>0</v>
      </c>
      <c r="E508" s="113"/>
      <c r="F508" s="113"/>
      <c r="G508" s="113"/>
      <c r="H508" s="113"/>
      <c r="I508" s="113"/>
      <c r="J508" s="113"/>
      <c r="K508" s="113"/>
      <c r="L508" s="113">
        <f t="shared" si="210"/>
        <v>0</v>
      </c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>
        <f t="shared" si="211"/>
        <v>0</v>
      </c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  <c r="BH508" s="113"/>
      <c r="BI508" s="113"/>
      <c r="BJ508" s="113"/>
      <c r="BK508" s="113"/>
      <c r="BL508" s="113"/>
      <c r="BM508" s="113"/>
      <c r="BN508" s="113"/>
    </row>
    <row r="509" hidden="1" spans="1:66">
      <c r="A509" s="102" t="s">
        <v>1002</v>
      </c>
      <c r="B509" s="101" t="s">
        <v>1003</v>
      </c>
      <c r="C509" s="113">
        <f t="shared" si="212"/>
        <v>0</v>
      </c>
      <c r="D509" s="113">
        <f t="shared" si="206"/>
        <v>0</v>
      </c>
      <c r="E509" s="113"/>
      <c r="F509" s="113"/>
      <c r="G509" s="113"/>
      <c r="H509" s="113"/>
      <c r="I509" s="113"/>
      <c r="J509" s="113"/>
      <c r="K509" s="113"/>
      <c r="L509" s="113">
        <f t="shared" si="210"/>
        <v>0</v>
      </c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>
        <f t="shared" si="211"/>
        <v>0</v>
      </c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  <c r="BJ509" s="113"/>
      <c r="BK509" s="113"/>
      <c r="BL509" s="113"/>
      <c r="BM509" s="113"/>
      <c r="BN509" s="113"/>
    </row>
    <row r="510" hidden="1" spans="1:66">
      <c r="A510" s="102" t="s">
        <v>1004</v>
      </c>
      <c r="B510" s="101" t="s">
        <v>1003</v>
      </c>
      <c r="C510" s="113">
        <f t="shared" si="212"/>
        <v>0</v>
      </c>
      <c r="D510" s="113">
        <f t="shared" si="206"/>
        <v>0</v>
      </c>
      <c r="E510" s="113"/>
      <c r="F510" s="113"/>
      <c r="G510" s="113"/>
      <c r="H510" s="113"/>
      <c r="I510" s="113"/>
      <c r="J510" s="113"/>
      <c r="K510" s="113"/>
      <c r="L510" s="113">
        <f t="shared" si="210"/>
        <v>0</v>
      </c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>
        <f t="shared" si="211"/>
        <v>0</v>
      </c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  <c r="BJ510" s="113"/>
      <c r="BK510" s="113"/>
      <c r="BL510" s="113"/>
      <c r="BM510" s="113"/>
      <c r="BN510" s="113"/>
    </row>
    <row r="511" spans="1:66">
      <c r="A511" s="102" t="s">
        <v>1005</v>
      </c>
      <c r="B511" s="101" t="s">
        <v>1006</v>
      </c>
      <c r="C511" s="113">
        <f t="shared" si="212"/>
        <v>271.35246225</v>
      </c>
      <c r="D511" s="113">
        <f t="shared" ref="D511:D519" si="213">SUM(E511:K511)</f>
        <v>211.61646225</v>
      </c>
      <c r="E511" s="113">
        <f>SUM(E519)</f>
        <v>53.6844</v>
      </c>
      <c r="F511" s="113">
        <f t="shared" ref="F511:K511" si="214">SUM(F519)</f>
        <v>49.62</v>
      </c>
      <c r="G511" s="113">
        <f t="shared" si="214"/>
        <v>4.2389</v>
      </c>
      <c r="H511" s="113">
        <f t="shared" si="214"/>
        <v>51.95236225</v>
      </c>
      <c r="I511" s="113">
        <f t="shared" si="214"/>
        <v>0</v>
      </c>
      <c r="J511" s="113">
        <f t="shared" si="214"/>
        <v>16.6008</v>
      </c>
      <c r="K511" s="113">
        <f t="shared" si="214"/>
        <v>35.52</v>
      </c>
      <c r="L511" s="113">
        <f>L519</f>
        <v>28.566</v>
      </c>
      <c r="M511" s="113">
        <f t="shared" ref="M511:AI511" si="215">M519</f>
        <v>2.7</v>
      </c>
      <c r="N511" s="113">
        <f t="shared" si="215"/>
        <v>0.126</v>
      </c>
      <c r="O511" s="113">
        <f t="shared" si="215"/>
        <v>0</v>
      </c>
      <c r="P511" s="113">
        <f t="shared" si="215"/>
        <v>0.81</v>
      </c>
      <c r="Q511" s="113">
        <f t="shared" si="215"/>
        <v>3.6</v>
      </c>
      <c r="R511" s="113">
        <f t="shared" si="215"/>
        <v>1.08</v>
      </c>
      <c r="S511" s="113">
        <f t="shared" si="215"/>
        <v>3</v>
      </c>
      <c r="T511" s="113">
        <f t="shared" si="215"/>
        <v>0</v>
      </c>
      <c r="U511" s="113">
        <f t="shared" si="215"/>
        <v>0.45</v>
      </c>
      <c r="V511" s="113">
        <f t="shared" si="215"/>
        <v>0</v>
      </c>
      <c r="W511" s="113">
        <f t="shared" si="215"/>
        <v>1.8</v>
      </c>
      <c r="X511" s="113">
        <f t="shared" si="215"/>
        <v>0</v>
      </c>
      <c r="Y511" s="113">
        <f t="shared" si="215"/>
        <v>0.45</v>
      </c>
      <c r="Z511" s="113">
        <f t="shared" si="215"/>
        <v>0.5</v>
      </c>
      <c r="AA511" s="113">
        <f t="shared" si="215"/>
        <v>0.9</v>
      </c>
      <c r="AB511" s="113">
        <f t="shared" si="215"/>
        <v>3.6</v>
      </c>
      <c r="AC511" s="113">
        <f t="shared" si="215"/>
        <v>0</v>
      </c>
      <c r="AD511" s="113">
        <f t="shared" si="215"/>
        <v>0</v>
      </c>
      <c r="AE511" s="113">
        <f t="shared" si="215"/>
        <v>0</v>
      </c>
      <c r="AF511" s="113">
        <f t="shared" si="215"/>
        <v>2.2</v>
      </c>
      <c r="AG511" s="113">
        <f t="shared" si="215"/>
        <v>1.5</v>
      </c>
      <c r="AH511" s="113">
        <f t="shared" si="215"/>
        <v>2.25</v>
      </c>
      <c r="AI511" s="113">
        <f t="shared" si="215"/>
        <v>3.6</v>
      </c>
      <c r="AJ511" s="113">
        <f t="shared" si="211"/>
        <v>9.97</v>
      </c>
      <c r="AK511" s="113">
        <f t="shared" ref="AK511:AS511" si="216">AK512+AK517</f>
        <v>0</v>
      </c>
      <c r="AL511" s="113">
        <f t="shared" si="216"/>
        <v>0</v>
      </c>
      <c r="AM511" s="113">
        <f t="shared" si="216"/>
        <v>0</v>
      </c>
      <c r="AN511" s="113">
        <f t="shared" si="216"/>
        <v>0</v>
      </c>
      <c r="AO511" s="113">
        <f t="shared" si="216"/>
        <v>0</v>
      </c>
      <c r="AP511" s="113">
        <f t="shared" si="216"/>
        <v>0</v>
      </c>
      <c r="AQ511" s="113">
        <f t="shared" si="216"/>
        <v>0</v>
      </c>
      <c r="AR511" s="113">
        <f t="shared" si="216"/>
        <v>0</v>
      </c>
      <c r="AS511" s="113">
        <f t="shared" si="216"/>
        <v>0</v>
      </c>
      <c r="AT511" s="113">
        <f>AT519</f>
        <v>9.97</v>
      </c>
      <c r="AU511" s="113">
        <f>AV511+AW511</f>
        <v>0</v>
      </c>
      <c r="AV511" s="113">
        <f>AV512+AV517</f>
        <v>0</v>
      </c>
      <c r="AW511" s="113"/>
      <c r="AX511" s="113"/>
      <c r="AY511" s="113"/>
      <c r="AZ511" s="113"/>
      <c r="BA511" s="113"/>
      <c r="BB511" s="113">
        <f>BB519</f>
        <v>21.2</v>
      </c>
      <c r="BC511" s="113">
        <f t="shared" ref="BC511:BN511" si="217">BC512+BC517</f>
        <v>0</v>
      </c>
      <c r="BD511" s="113">
        <f t="shared" si="217"/>
        <v>0</v>
      </c>
      <c r="BE511" s="113">
        <f t="shared" si="217"/>
        <v>0</v>
      </c>
      <c r="BF511" s="113">
        <f t="shared" si="217"/>
        <v>0</v>
      </c>
      <c r="BG511" s="113">
        <f t="shared" si="217"/>
        <v>0</v>
      </c>
      <c r="BH511" s="113">
        <f t="shared" si="217"/>
        <v>0</v>
      </c>
      <c r="BI511" s="113">
        <f t="shared" si="217"/>
        <v>0</v>
      </c>
      <c r="BJ511" s="113">
        <f>BJ519</f>
        <v>21.2</v>
      </c>
      <c r="BK511" s="113">
        <f t="shared" si="217"/>
        <v>0</v>
      </c>
      <c r="BL511" s="113">
        <f t="shared" si="217"/>
        <v>0</v>
      </c>
      <c r="BM511" s="113">
        <f t="shared" si="217"/>
        <v>0</v>
      </c>
      <c r="BN511" s="113">
        <f t="shared" si="217"/>
        <v>0</v>
      </c>
    </row>
    <row r="512" hidden="1" spans="1:66">
      <c r="A512" s="102" t="s">
        <v>1007</v>
      </c>
      <c r="B512" s="101" t="s">
        <v>1008</v>
      </c>
      <c r="C512" s="113">
        <f t="shared" si="212"/>
        <v>0</v>
      </c>
      <c r="D512" s="113">
        <f t="shared" si="213"/>
        <v>0</v>
      </c>
      <c r="E512" s="113">
        <f t="shared" ref="E512:BN512" si="218">SUM(E513:E516)</f>
        <v>0</v>
      </c>
      <c r="F512" s="113">
        <f t="shared" si="218"/>
        <v>0</v>
      </c>
      <c r="G512" s="113">
        <f t="shared" si="218"/>
        <v>0</v>
      </c>
      <c r="H512" s="113">
        <f t="shared" si="218"/>
        <v>0</v>
      </c>
      <c r="I512" s="113">
        <f t="shared" si="218"/>
        <v>0</v>
      </c>
      <c r="J512" s="113">
        <f t="shared" si="218"/>
        <v>0</v>
      </c>
      <c r="K512" s="113">
        <f t="shared" si="218"/>
        <v>0</v>
      </c>
      <c r="L512" s="113">
        <f t="shared" si="210"/>
        <v>0</v>
      </c>
      <c r="M512" s="113">
        <f t="shared" si="218"/>
        <v>0</v>
      </c>
      <c r="N512" s="113">
        <f t="shared" si="218"/>
        <v>0</v>
      </c>
      <c r="O512" s="113">
        <f t="shared" si="218"/>
        <v>0</v>
      </c>
      <c r="P512" s="113">
        <f t="shared" si="218"/>
        <v>0</v>
      </c>
      <c r="Q512" s="113">
        <f t="shared" si="218"/>
        <v>0</v>
      </c>
      <c r="R512" s="113">
        <f t="shared" si="218"/>
        <v>0</v>
      </c>
      <c r="S512" s="113">
        <f t="shared" si="218"/>
        <v>0</v>
      </c>
      <c r="T512" s="113">
        <f t="shared" si="218"/>
        <v>0</v>
      </c>
      <c r="U512" s="113">
        <f t="shared" si="218"/>
        <v>0</v>
      </c>
      <c r="V512" s="113">
        <f t="shared" si="218"/>
        <v>0</v>
      </c>
      <c r="W512" s="113">
        <f t="shared" si="218"/>
        <v>0</v>
      </c>
      <c r="X512" s="113">
        <f t="shared" si="218"/>
        <v>0</v>
      </c>
      <c r="Y512" s="113">
        <f t="shared" si="218"/>
        <v>0</v>
      </c>
      <c r="Z512" s="113">
        <f t="shared" si="218"/>
        <v>0</v>
      </c>
      <c r="AA512" s="113"/>
      <c r="AB512" s="113"/>
      <c r="AC512" s="113">
        <f t="shared" si="218"/>
        <v>0</v>
      </c>
      <c r="AD512" s="113">
        <f t="shared" si="218"/>
        <v>0</v>
      </c>
      <c r="AE512" s="113">
        <f t="shared" si="218"/>
        <v>0</v>
      </c>
      <c r="AF512" s="113">
        <f t="shared" si="218"/>
        <v>0</v>
      </c>
      <c r="AG512" s="113">
        <f t="shared" si="218"/>
        <v>0</v>
      </c>
      <c r="AH512" s="113">
        <f t="shared" si="218"/>
        <v>0</v>
      </c>
      <c r="AI512" s="113">
        <f t="shared" si="218"/>
        <v>0</v>
      </c>
      <c r="AJ512" s="113">
        <f t="shared" si="218"/>
        <v>0</v>
      </c>
      <c r="AK512" s="113">
        <f t="shared" si="218"/>
        <v>0</v>
      </c>
      <c r="AL512" s="113">
        <f t="shared" si="218"/>
        <v>0</v>
      </c>
      <c r="AM512" s="113">
        <f t="shared" si="218"/>
        <v>0</v>
      </c>
      <c r="AN512" s="113">
        <f t="shared" si="218"/>
        <v>0</v>
      </c>
      <c r="AO512" s="113">
        <f t="shared" si="218"/>
        <v>0</v>
      </c>
      <c r="AP512" s="113">
        <f t="shared" si="218"/>
        <v>0</v>
      </c>
      <c r="AQ512" s="113">
        <f t="shared" si="218"/>
        <v>0</v>
      </c>
      <c r="AR512" s="113">
        <f t="shared" si="218"/>
        <v>0</v>
      </c>
      <c r="AS512" s="113">
        <f t="shared" si="218"/>
        <v>0</v>
      </c>
      <c r="AT512" s="113">
        <f t="shared" si="218"/>
        <v>0</v>
      </c>
      <c r="AU512" s="113">
        <f t="shared" ref="AU512:AU568" si="219">AV512+AW512</f>
        <v>0</v>
      </c>
      <c r="AV512" s="113">
        <f t="shared" si="218"/>
        <v>0</v>
      </c>
      <c r="AW512" s="113">
        <f t="shared" si="218"/>
        <v>0</v>
      </c>
      <c r="AX512" s="113"/>
      <c r="AY512" s="113"/>
      <c r="AZ512" s="113"/>
      <c r="BA512" s="113"/>
      <c r="BB512" s="113">
        <f t="shared" si="218"/>
        <v>0</v>
      </c>
      <c r="BC512" s="113">
        <f t="shared" si="218"/>
        <v>0</v>
      </c>
      <c r="BD512" s="113">
        <f t="shared" si="218"/>
        <v>0</v>
      </c>
      <c r="BE512" s="113">
        <f t="shared" si="218"/>
        <v>0</v>
      </c>
      <c r="BF512" s="113">
        <f t="shared" si="218"/>
        <v>0</v>
      </c>
      <c r="BG512" s="113">
        <f t="shared" si="218"/>
        <v>0</v>
      </c>
      <c r="BH512" s="113">
        <f t="shared" si="218"/>
        <v>0</v>
      </c>
      <c r="BI512" s="113">
        <f t="shared" si="218"/>
        <v>0</v>
      </c>
      <c r="BJ512" s="113">
        <f t="shared" si="218"/>
        <v>0</v>
      </c>
      <c r="BK512" s="113">
        <f t="shared" si="218"/>
        <v>0</v>
      </c>
      <c r="BL512" s="113">
        <f t="shared" si="218"/>
        <v>0</v>
      </c>
      <c r="BM512" s="113">
        <f t="shared" si="218"/>
        <v>0</v>
      </c>
      <c r="BN512" s="113">
        <f t="shared" si="218"/>
        <v>0</v>
      </c>
    </row>
    <row r="513" hidden="1" spans="1:66">
      <c r="A513" s="102" t="s">
        <v>1009</v>
      </c>
      <c r="B513" s="101" t="s">
        <v>167</v>
      </c>
      <c r="C513" s="113">
        <f t="shared" si="212"/>
        <v>0</v>
      </c>
      <c r="D513" s="113">
        <f t="shared" si="213"/>
        <v>0</v>
      </c>
      <c r="E513" s="113"/>
      <c r="F513" s="113"/>
      <c r="G513" s="113"/>
      <c r="H513" s="113"/>
      <c r="I513" s="113"/>
      <c r="J513" s="113"/>
      <c r="K513" s="113"/>
      <c r="L513" s="113">
        <f t="shared" si="210"/>
        <v>0</v>
      </c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>
        <f t="shared" ref="AJ513:AJ519" si="220">SUM(AK513:AT513)</f>
        <v>0</v>
      </c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>
        <f t="shared" si="219"/>
        <v>0</v>
      </c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  <c r="BH513" s="113"/>
      <c r="BI513" s="113"/>
      <c r="BJ513" s="113"/>
      <c r="BK513" s="113"/>
      <c r="BL513" s="113"/>
      <c r="BM513" s="113"/>
      <c r="BN513" s="113"/>
    </row>
    <row r="514" hidden="1" spans="1:66">
      <c r="A514" s="102" t="s">
        <v>1010</v>
      </c>
      <c r="B514" s="101" t="s">
        <v>169</v>
      </c>
      <c r="C514" s="113">
        <f t="shared" si="212"/>
        <v>0</v>
      </c>
      <c r="D514" s="113">
        <f t="shared" si="213"/>
        <v>0</v>
      </c>
      <c r="E514" s="113"/>
      <c r="F514" s="113"/>
      <c r="G514" s="113"/>
      <c r="H514" s="113"/>
      <c r="I514" s="113"/>
      <c r="J514" s="113"/>
      <c r="K514" s="113"/>
      <c r="L514" s="113">
        <f t="shared" si="210"/>
        <v>0</v>
      </c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>
        <f t="shared" si="220"/>
        <v>0</v>
      </c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>
        <f t="shared" si="219"/>
        <v>0</v>
      </c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  <c r="BH514" s="113"/>
      <c r="BI514" s="113"/>
      <c r="BJ514" s="113"/>
      <c r="BK514" s="113"/>
      <c r="BL514" s="113"/>
      <c r="BM514" s="113"/>
      <c r="BN514" s="113"/>
    </row>
    <row r="515" hidden="1" spans="1:66">
      <c r="A515" s="102" t="s">
        <v>1011</v>
      </c>
      <c r="B515" s="101" t="s">
        <v>1012</v>
      </c>
      <c r="C515" s="113">
        <f t="shared" si="212"/>
        <v>0</v>
      </c>
      <c r="D515" s="113">
        <f t="shared" si="213"/>
        <v>0</v>
      </c>
      <c r="E515" s="113"/>
      <c r="F515" s="113"/>
      <c r="G515" s="113"/>
      <c r="H515" s="113"/>
      <c r="I515" s="113"/>
      <c r="J515" s="113"/>
      <c r="K515" s="113"/>
      <c r="L515" s="113">
        <f t="shared" si="210"/>
        <v>0</v>
      </c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>
        <f t="shared" si="220"/>
        <v>0</v>
      </c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>
        <f t="shared" si="219"/>
        <v>0</v>
      </c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  <c r="BH515" s="113"/>
      <c r="BI515" s="113"/>
      <c r="BJ515" s="113"/>
      <c r="BK515" s="113"/>
      <c r="BL515" s="113"/>
      <c r="BM515" s="113"/>
      <c r="BN515" s="113"/>
    </row>
    <row r="516" hidden="1" spans="1:66">
      <c r="A516" s="102" t="s">
        <v>1013</v>
      </c>
      <c r="B516" s="101" t="s">
        <v>1014</v>
      </c>
      <c r="C516" s="113">
        <f t="shared" si="212"/>
        <v>0</v>
      </c>
      <c r="D516" s="113">
        <f t="shared" si="213"/>
        <v>0</v>
      </c>
      <c r="E516" s="113"/>
      <c r="F516" s="113"/>
      <c r="G516" s="113"/>
      <c r="H516" s="113"/>
      <c r="I516" s="113"/>
      <c r="J516" s="113"/>
      <c r="K516" s="113"/>
      <c r="L516" s="113">
        <f t="shared" si="210"/>
        <v>0</v>
      </c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>
        <f t="shared" si="220"/>
        <v>0</v>
      </c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>
        <f t="shared" si="219"/>
        <v>0</v>
      </c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  <c r="BH516" s="113"/>
      <c r="BI516" s="113"/>
      <c r="BJ516" s="113"/>
      <c r="BK516" s="113"/>
      <c r="BL516" s="113"/>
      <c r="BM516" s="113"/>
      <c r="BN516" s="113"/>
    </row>
    <row r="517" hidden="1" spans="1:66">
      <c r="A517" s="102" t="s">
        <v>1015</v>
      </c>
      <c r="B517" s="101" t="s">
        <v>1016</v>
      </c>
      <c r="C517" s="113">
        <f t="shared" si="212"/>
        <v>0</v>
      </c>
      <c r="D517" s="113">
        <f t="shared" si="213"/>
        <v>0</v>
      </c>
      <c r="E517" s="113"/>
      <c r="F517" s="113"/>
      <c r="G517" s="113"/>
      <c r="H517" s="113"/>
      <c r="I517" s="113"/>
      <c r="J517" s="113"/>
      <c r="K517" s="113"/>
      <c r="L517" s="113">
        <f t="shared" si="210"/>
        <v>0</v>
      </c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>
        <f t="shared" si="220"/>
        <v>0</v>
      </c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>
        <f t="shared" si="219"/>
        <v>0</v>
      </c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  <c r="BH517" s="113"/>
      <c r="BI517" s="113"/>
      <c r="BJ517" s="113"/>
      <c r="BK517" s="113"/>
      <c r="BL517" s="113"/>
      <c r="BM517" s="113"/>
      <c r="BN517" s="113"/>
    </row>
    <row r="518" hidden="1" spans="1:66">
      <c r="A518" s="102" t="s">
        <v>1017</v>
      </c>
      <c r="B518" s="101" t="s">
        <v>1018</v>
      </c>
      <c r="C518" s="113">
        <f t="shared" si="212"/>
        <v>0</v>
      </c>
      <c r="D518" s="113">
        <f t="shared" si="213"/>
        <v>0</v>
      </c>
      <c r="E518" s="113"/>
      <c r="F518" s="113"/>
      <c r="G518" s="113"/>
      <c r="H518" s="113"/>
      <c r="I518" s="113"/>
      <c r="J518" s="113"/>
      <c r="K518" s="113"/>
      <c r="L518" s="113">
        <f t="shared" si="210"/>
        <v>0</v>
      </c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>
        <f t="shared" si="220"/>
        <v>0</v>
      </c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>
        <f t="shared" si="219"/>
        <v>0</v>
      </c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  <c r="BH518" s="113"/>
      <c r="BI518" s="113"/>
      <c r="BJ518" s="113"/>
      <c r="BK518" s="113"/>
      <c r="BL518" s="113"/>
      <c r="BM518" s="113"/>
      <c r="BN518" s="113"/>
    </row>
    <row r="519" spans="1:66">
      <c r="A519" s="102">
        <v>2149999</v>
      </c>
      <c r="B519" s="101"/>
      <c r="C519" s="113">
        <f t="shared" si="212"/>
        <v>271.35246225</v>
      </c>
      <c r="D519" s="113">
        <f t="shared" si="213"/>
        <v>211.61646225</v>
      </c>
      <c r="E519" s="113">
        <v>53.6844</v>
      </c>
      <c r="F519" s="113">
        <v>49.62</v>
      </c>
      <c r="G519" s="113">
        <v>4.2389</v>
      </c>
      <c r="H519" s="113">
        <v>51.95236225</v>
      </c>
      <c r="I519" s="113">
        <v>0</v>
      </c>
      <c r="J519" s="113">
        <v>16.6008</v>
      </c>
      <c r="K519" s="113">
        <v>35.52</v>
      </c>
      <c r="L519" s="113">
        <f t="shared" si="210"/>
        <v>28.566</v>
      </c>
      <c r="M519" s="113">
        <v>2.7</v>
      </c>
      <c r="N519" s="113">
        <v>0.126</v>
      </c>
      <c r="O519" s="113">
        <v>0</v>
      </c>
      <c r="P519" s="113">
        <v>0.81</v>
      </c>
      <c r="Q519" s="113">
        <v>3.6</v>
      </c>
      <c r="R519" s="113">
        <v>1.08</v>
      </c>
      <c r="S519" s="113">
        <v>3</v>
      </c>
      <c r="T519" s="113">
        <v>0</v>
      </c>
      <c r="U519" s="113">
        <v>0.45</v>
      </c>
      <c r="V519" s="113">
        <v>0</v>
      </c>
      <c r="W519" s="113">
        <v>1.8</v>
      </c>
      <c r="X519" s="113">
        <v>0</v>
      </c>
      <c r="Y519" s="113">
        <v>0.45</v>
      </c>
      <c r="Z519" s="113">
        <v>0.5</v>
      </c>
      <c r="AA519" s="113">
        <v>0.9</v>
      </c>
      <c r="AB519" s="113">
        <v>3.6</v>
      </c>
      <c r="AC519" s="113">
        <v>0</v>
      </c>
      <c r="AD519" s="113">
        <v>0</v>
      </c>
      <c r="AE519" s="113">
        <v>0</v>
      </c>
      <c r="AF519" s="113">
        <v>2.2</v>
      </c>
      <c r="AG519" s="113">
        <v>1.5</v>
      </c>
      <c r="AH519" s="113">
        <v>2.25</v>
      </c>
      <c r="AI519" s="113">
        <v>3.6</v>
      </c>
      <c r="AJ519" s="113">
        <f t="shared" si="220"/>
        <v>9.97</v>
      </c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>
        <v>9.97</v>
      </c>
      <c r="AU519" s="113">
        <f t="shared" si="219"/>
        <v>0</v>
      </c>
      <c r="AV519" s="113"/>
      <c r="AW519" s="113"/>
      <c r="AX519" s="113"/>
      <c r="AY519" s="113"/>
      <c r="AZ519" s="113"/>
      <c r="BA519" s="113"/>
      <c r="BB519" s="113">
        <f>BJ519</f>
        <v>21.2</v>
      </c>
      <c r="BC519" s="113"/>
      <c r="BD519" s="113"/>
      <c r="BE519" s="113"/>
      <c r="BF519" s="113"/>
      <c r="BG519" s="113"/>
      <c r="BH519" s="113"/>
      <c r="BI519" s="113"/>
      <c r="BJ519" s="113">
        <v>21.2</v>
      </c>
      <c r="BK519" s="113"/>
      <c r="BL519" s="113"/>
      <c r="BM519" s="113"/>
      <c r="BN519" s="113"/>
    </row>
    <row r="520" hidden="1" spans="1:66">
      <c r="A520" s="102" t="s">
        <v>1019</v>
      </c>
      <c r="B520" s="101" t="s">
        <v>1020</v>
      </c>
      <c r="C520" s="113">
        <f>C521+C528+C532</f>
        <v>0</v>
      </c>
      <c r="D520" s="113">
        <f t="shared" ref="D520:BN520" si="221">D521+D528+D532</f>
        <v>0</v>
      </c>
      <c r="E520" s="113">
        <f t="shared" si="221"/>
        <v>0</v>
      </c>
      <c r="F520" s="113">
        <f t="shared" si="221"/>
        <v>0</v>
      </c>
      <c r="G520" s="113">
        <f t="shared" si="221"/>
        <v>0</v>
      </c>
      <c r="H520" s="113">
        <f t="shared" si="221"/>
        <v>0</v>
      </c>
      <c r="I520" s="113">
        <f t="shared" si="221"/>
        <v>0</v>
      </c>
      <c r="J520" s="113">
        <f t="shared" si="221"/>
        <v>0</v>
      </c>
      <c r="K520" s="113">
        <f t="shared" si="221"/>
        <v>0</v>
      </c>
      <c r="L520" s="113">
        <f t="shared" si="221"/>
        <v>0</v>
      </c>
      <c r="M520" s="113">
        <f t="shared" si="221"/>
        <v>0</v>
      </c>
      <c r="N520" s="113">
        <f t="shared" si="221"/>
        <v>0</v>
      </c>
      <c r="O520" s="113">
        <f t="shared" si="221"/>
        <v>0</v>
      </c>
      <c r="P520" s="113">
        <f t="shared" si="221"/>
        <v>0</v>
      </c>
      <c r="Q520" s="113">
        <f t="shared" si="221"/>
        <v>0</v>
      </c>
      <c r="R520" s="113">
        <f t="shared" si="221"/>
        <v>0</v>
      </c>
      <c r="S520" s="113">
        <f t="shared" si="221"/>
        <v>0</v>
      </c>
      <c r="T520" s="113">
        <f t="shared" si="221"/>
        <v>0</v>
      </c>
      <c r="U520" s="113">
        <f t="shared" si="221"/>
        <v>0</v>
      </c>
      <c r="V520" s="113">
        <f t="shared" si="221"/>
        <v>0</v>
      </c>
      <c r="W520" s="113">
        <f t="shared" si="221"/>
        <v>0</v>
      </c>
      <c r="X520" s="113">
        <f t="shared" si="221"/>
        <v>0</v>
      </c>
      <c r="Y520" s="113">
        <f t="shared" si="221"/>
        <v>0</v>
      </c>
      <c r="Z520" s="113">
        <f t="shared" si="221"/>
        <v>0</v>
      </c>
      <c r="AA520" s="113"/>
      <c r="AB520" s="113"/>
      <c r="AC520" s="113">
        <f t="shared" si="221"/>
        <v>0</v>
      </c>
      <c r="AD520" s="113">
        <f t="shared" si="221"/>
        <v>0</v>
      </c>
      <c r="AE520" s="113">
        <f t="shared" si="221"/>
        <v>0</v>
      </c>
      <c r="AF520" s="113">
        <f t="shared" si="221"/>
        <v>0</v>
      </c>
      <c r="AG520" s="113">
        <f t="shared" si="221"/>
        <v>0</v>
      </c>
      <c r="AH520" s="113">
        <f t="shared" si="221"/>
        <v>0</v>
      </c>
      <c r="AI520" s="113">
        <f t="shared" si="221"/>
        <v>0</v>
      </c>
      <c r="AJ520" s="113">
        <f t="shared" si="221"/>
        <v>0</v>
      </c>
      <c r="AK520" s="113">
        <f t="shared" si="221"/>
        <v>0</v>
      </c>
      <c r="AL520" s="113">
        <f t="shared" si="221"/>
        <v>0</v>
      </c>
      <c r="AM520" s="113">
        <f t="shared" si="221"/>
        <v>0</v>
      </c>
      <c r="AN520" s="113">
        <f t="shared" si="221"/>
        <v>0</v>
      </c>
      <c r="AO520" s="113">
        <f t="shared" si="221"/>
        <v>0</v>
      </c>
      <c r="AP520" s="113">
        <f t="shared" si="221"/>
        <v>0</v>
      </c>
      <c r="AQ520" s="113">
        <f t="shared" si="221"/>
        <v>0</v>
      </c>
      <c r="AR520" s="113">
        <f t="shared" si="221"/>
        <v>0</v>
      </c>
      <c r="AS520" s="113">
        <f t="shared" si="221"/>
        <v>0</v>
      </c>
      <c r="AT520" s="113">
        <f t="shared" si="221"/>
        <v>0</v>
      </c>
      <c r="AU520" s="113">
        <f t="shared" si="219"/>
        <v>0</v>
      </c>
      <c r="AV520" s="113">
        <f t="shared" si="221"/>
        <v>0</v>
      </c>
      <c r="AW520" s="113">
        <f t="shared" si="221"/>
        <v>0</v>
      </c>
      <c r="AX520" s="113">
        <f t="shared" si="221"/>
        <v>0</v>
      </c>
      <c r="AY520" s="113">
        <f t="shared" si="221"/>
        <v>0</v>
      </c>
      <c r="AZ520" s="113">
        <f t="shared" si="221"/>
        <v>0</v>
      </c>
      <c r="BA520" s="113">
        <f t="shared" si="221"/>
        <v>0</v>
      </c>
      <c r="BB520" s="113">
        <f t="shared" si="221"/>
        <v>0</v>
      </c>
      <c r="BC520" s="113">
        <f t="shared" si="221"/>
        <v>0</v>
      </c>
      <c r="BD520" s="113">
        <f t="shared" si="221"/>
        <v>0</v>
      </c>
      <c r="BE520" s="113">
        <f t="shared" si="221"/>
        <v>0</v>
      </c>
      <c r="BF520" s="113">
        <f t="shared" si="221"/>
        <v>0</v>
      </c>
      <c r="BG520" s="113">
        <f t="shared" si="221"/>
        <v>0</v>
      </c>
      <c r="BH520" s="113">
        <f t="shared" si="221"/>
        <v>0</v>
      </c>
      <c r="BI520" s="113">
        <f t="shared" si="221"/>
        <v>0</v>
      </c>
      <c r="BJ520" s="113">
        <f t="shared" si="221"/>
        <v>0</v>
      </c>
      <c r="BK520" s="113">
        <f t="shared" si="221"/>
        <v>0</v>
      </c>
      <c r="BL520" s="113">
        <f t="shared" si="221"/>
        <v>0</v>
      </c>
      <c r="BM520" s="113">
        <f t="shared" si="221"/>
        <v>0</v>
      </c>
      <c r="BN520" s="113">
        <f t="shared" si="221"/>
        <v>0</v>
      </c>
    </row>
    <row r="521" hidden="1" spans="1:66">
      <c r="A521" s="102" t="s">
        <v>1021</v>
      </c>
      <c r="B521" s="101" t="s">
        <v>1022</v>
      </c>
      <c r="C521" s="113">
        <f t="shared" ref="C521:C554" si="222">D521+L521+AJ521+AU521+AX521+BB521+BK521</f>
        <v>0</v>
      </c>
      <c r="D521" s="113">
        <f>SUM(D522:D527)</f>
        <v>0</v>
      </c>
      <c r="E521" s="113">
        <f t="shared" ref="E521:BN521" si="223">SUM(E522:E527)</f>
        <v>0</v>
      </c>
      <c r="F521" s="113">
        <f t="shared" si="223"/>
        <v>0</v>
      </c>
      <c r="G521" s="113">
        <f t="shared" si="223"/>
        <v>0</v>
      </c>
      <c r="H521" s="113">
        <f t="shared" si="223"/>
        <v>0</v>
      </c>
      <c r="I521" s="113">
        <f t="shared" si="223"/>
        <v>0</v>
      </c>
      <c r="J521" s="113">
        <f t="shared" si="223"/>
        <v>0</v>
      </c>
      <c r="K521" s="113">
        <f t="shared" si="223"/>
        <v>0</v>
      </c>
      <c r="L521" s="113">
        <f t="shared" ref="L521:L531" si="224">SUM(M521:AI521)</f>
        <v>0</v>
      </c>
      <c r="M521" s="113">
        <f t="shared" si="223"/>
        <v>0</v>
      </c>
      <c r="N521" s="113">
        <f t="shared" si="223"/>
        <v>0</v>
      </c>
      <c r="O521" s="113">
        <f t="shared" si="223"/>
        <v>0</v>
      </c>
      <c r="P521" s="113">
        <f t="shared" si="223"/>
        <v>0</v>
      </c>
      <c r="Q521" s="113">
        <f t="shared" si="223"/>
        <v>0</v>
      </c>
      <c r="R521" s="113">
        <f t="shared" si="223"/>
        <v>0</v>
      </c>
      <c r="S521" s="113">
        <f t="shared" si="223"/>
        <v>0</v>
      </c>
      <c r="T521" s="113">
        <f t="shared" si="223"/>
        <v>0</v>
      </c>
      <c r="U521" s="113">
        <f t="shared" si="223"/>
        <v>0</v>
      </c>
      <c r="V521" s="113">
        <f t="shared" si="223"/>
        <v>0</v>
      </c>
      <c r="W521" s="113">
        <f t="shared" si="223"/>
        <v>0</v>
      </c>
      <c r="X521" s="113">
        <f t="shared" si="223"/>
        <v>0</v>
      </c>
      <c r="Y521" s="113">
        <f t="shared" si="223"/>
        <v>0</v>
      </c>
      <c r="Z521" s="113">
        <f t="shared" si="223"/>
        <v>0</v>
      </c>
      <c r="AA521" s="113"/>
      <c r="AB521" s="113"/>
      <c r="AC521" s="113">
        <f t="shared" si="223"/>
        <v>0</v>
      </c>
      <c r="AD521" s="113">
        <f t="shared" si="223"/>
        <v>0</v>
      </c>
      <c r="AE521" s="113">
        <f t="shared" si="223"/>
        <v>0</v>
      </c>
      <c r="AF521" s="113">
        <f t="shared" si="223"/>
        <v>0</v>
      </c>
      <c r="AG521" s="113">
        <f t="shared" si="223"/>
        <v>0</v>
      </c>
      <c r="AH521" s="113">
        <f t="shared" si="223"/>
        <v>0</v>
      </c>
      <c r="AI521" s="113">
        <f t="shared" si="223"/>
        <v>0</v>
      </c>
      <c r="AJ521" s="113">
        <f t="shared" si="223"/>
        <v>0</v>
      </c>
      <c r="AK521" s="113">
        <f t="shared" si="223"/>
        <v>0</v>
      </c>
      <c r="AL521" s="113">
        <f t="shared" si="223"/>
        <v>0</v>
      </c>
      <c r="AM521" s="113">
        <f t="shared" si="223"/>
        <v>0</v>
      </c>
      <c r="AN521" s="113">
        <f t="shared" si="223"/>
        <v>0</v>
      </c>
      <c r="AO521" s="113">
        <f t="shared" si="223"/>
        <v>0</v>
      </c>
      <c r="AP521" s="113">
        <f t="shared" si="223"/>
        <v>0</v>
      </c>
      <c r="AQ521" s="113">
        <f t="shared" si="223"/>
        <v>0</v>
      </c>
      <c r="AR521" s="113">
        <f t="shared" si="223"/>
        <v>0</v>
      </c>
      <c r="AS521" s="113">
        <f t="shared" si="223"/>
        <v>0</v>
      </c>
      <c r="AT521" s="113">
        <f t="shared" si="223"/>
        <v>0</v>
      </c>
      <c r="AU521" s="113">
        <f t="shared" si="219"/>
        <v>0</v>
      </c>
      <c r="AV521" s="113">
        <f t="shared" si="223"/>
        <v>0</v>
      </c>
      <c r="AW521" s="113">
        <f t="shared" si="223"/>
        <v>0</v>
      </c>
      <c r="AX521" s="113"/>
      <c r="AY521" s="113"/>
      <c r="AZ521" s="113"/>
      <c r="BA521" s="113"/>
      <c r="BB521" s="113">
        <f t="shared" si="223"/>
        <v>0</v>
      </c>
      <c r="BC521" s="113">
        <f t="shared" si="223"/>
        <v>0</v>
      </c>
      <c r="BD521" s="113">
        <f t="shared" si="223"/>
        <v>0</v>
      </c>
      <c r="BE521" s="113">
        <f t="shared" si="223"/>
        <v>0</v>
      </c>
      <c r="BF521" s="113">
        <f t="shared" si="223"/>
        <v>0</v>
      </c>
      <c r="BG521" s="113">
        <f t="shared" si="223"/>
        <v>0</v>
      </c>
      <c r="BH521" s="113">
        <f t="shared" si="223"/>
        <v>0</v>
      </c>
      <c r="BI521" s="113">
        <f t="shared" si="223"/>
        <v>0</v>
      </c>
      <c r="BJ521" s="113">
        <f t="shared" si="223"/>
        <v>0</v>
      </c>
      <c r="BK521" s="113">
        <f t="shared" si="223"/>
        <v>0</v>
      </c>
      <c r="BL521" s="113">
        <f t="shared" si="223"/>
        <v>0</v>
      </c>
      <c r="BM521" s="113">
        <f t="shared" si="223"/>
        <v>0</v>
      </c>
      <c r="BN521" s="113">
        <f t="shared" si="223"/>
        <v>0</v>
      </c>
    </row>
    <row r="522" hidden="1" spans="1:66">
      <c r="A522" s="102" t="s">
        <v>1023</v>
      </c>
      <c r="B522" s="101" t="s">
        <v>167</v>
      </c>
      <c r="C522" s="113">
        <f t="shared" si="222"/>
        <v>0</v>
      </c>
      <c r="D522" s="113">
        <f t="shared" ref="D522:D531" si="225">SUM(E522:K522)</f>
        <v>0</v>
      </c>
      <c r="E522" s="113"/>
      <c r="F522" s="113"/>
      <c r="G522" s="113"/>
      <c r="H522" s="113"/>
      <c r="I522" s="113"/>
      <c r="J522" s="113"/>
      <c r="K522" s="113"/>
      <c r="L522" s="113">
        <f t="shared" si="224"/>
        <v>0</v>
      </c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>
        <f t="shared" ref="AJ522:AJ531" si="226">SUM(AK522:AT522)</f>
        <v>0</v>
      </c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>
        <f t="shared" si="219"/>
        <v>0</v>
      </c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  <c r="BH522" s="113"/>
      <c r="BI522" s="113"/>
      <c r="BJ522" s="113"/>
      <c r="BK522" s="113"/>
      <c r="BL522" s="113"/>
      <c r="BM522" s="113"/>
      <c r="BN522" s="113"/>
    </row>
    <row r="523" hidden="1" spans="1:66">
      <c r="A523" s="102" t="s">
        <v>1024</v>
      </c>
      <c r="B523" s="101" t="s">
        <v>169</v>
      </c>
      <c r="C523" s="113">
        <f t="shared" si="222"/>
        <v>0</v>
      </c>
      <c r="D523" s="113">
        <f t="shared" si="225"/>
        <v>0</v>
      </c>
      <c r="E523" s="113"/>
      <c r="F523" s="113"/>
      <c r="G523" s="113"/>
      <c r="H523" s="113"/>
      <c r="I523" s="113"/>
      <c r="J523" s="113"/>
      <c r="K523" s="113"/>
      <c r="L523" s="113">
        <f t="shared" si="224"/>
        <v>0</v>
      </c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>
        <f t="shared" si="226"/>
        <v>0</v>
      </c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>
        <f t="shared" si="219"/>
        <v>0</v>
      </c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  <c r="BH523" s="113"/>
      <c r="BI523" s="113"/>
      <c r="BJ523" s="113"/>
      <c r="BK523" s="113"/>
      <c r="BL523" s="113"/>
      <c r="BM523" s="113"/>
      <c r="BN523" s="113"/>
    </row>
    <row r="524" hidden="1" spans="1:66">
      <c r="A524" s="102" t="s">
        <v>1025</v>
      </c>
      <c r="B524" s="101" t="s">
        <v>1026</v>
      </c>
      <c r="C524" s="113">
        <f t="shared" si="222"/>
        <v>0</v>
      </c>
      <c r="D524" s="113">
        <f t="shared" si="225"/>
        <v>0</v>
      </c>
      <c r="E524" s="113"/>
      <c r="F524" s="113"/>
      <c r="G524" s="113"/>
      <c r="H524" s="113"/>
      <c r="I524" s="113"/>
      <c r="J524" s="113"/>
      <c r="K524" s="113"/>
      <c r="L524" s="113">
        <f t="shared" si="224"/>
        <v>0</v>
      </c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>
        <f t="shared" si="226"/>
        <v>0</v>
      </c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>
        <f t="shared" si="219"/>
        <v>0</v>
      </c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  <c r="BH524" s="113"/>
      <c r="BI524" s="113"/>
      <c r="BJ524" s="113"/>
      <c r="BK524" s="113"/>
      <c r="BL524" s="113"/>
      <c r="BM524" s="113"/>
      <c r="BN524" s="113"/>
    </row>
    <row r="525" hidden="1" spans="1:66">
      <c r="A525" s="102" t="s">
        <v>1027</v>
      </c>
      <c r="B525" s="101" t="s">
        <v>1028</v>
      </c>
      <c r="C525" s="113">
        <f t="shared" si="222"/>
        <v>0</v>
      </c>
      <c r="D525" s="113">
        <f t="shared" si="225"/>
        <v>0</v>
      </c>
      <c r="E525" s="113"/>
      <c r="F525" s="113"/>
      <c r="G525" s="113"/>
      <c r="H525" s="113"/>
      <c r="I525" s="113"/>
      <c r="J525" s="113"/>
      <c r="K525" s="113"/>
      <c r="L525" s="113">
        <f t="shared" si="224"/>
        <v>0</v>
      </c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>
        <f t="shared" si="226"/>
        <v>0</v>
      </c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>
        <f t="shared" si="219"/>
        <v>0</v>
      </c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  <c r="BH525" s="113"/>
      <c r="BI525" s="113"/>
      <c r="BJ525" s="113"/>
      <c r="BK525" s="113"/>
      <c r="BL525" s="113"/>
      <c r="BM525" s="113"/>
      <c r="BN525" s="113"/>
    </row>
    <row r="526" hidden="1" spans="1:66">
      <c r="A526" s="102" t="s">
        <v>1029</v>
      </c>
      <c r="B526" s="101" t="s">
        <v>1030</v>
      </c>
      <c r="C526" s="113">
        <f t="shared" si="222"/>
        <v>0</v>
      </c>
      <c r="D526" s="113">
        <f t="shared" si="225"/>
        <v>0</v>
      </c>
      <c r="E526" s="113"/>
      <c r="F526" s="113"/>
      <c r="G526" s="113"/>
      <c r="H526" s="113"/>
      <c r="I526" s="113"/>
      <c r="J526" s="113"/>
      <c r="K526" s="113"/>
      <c r="L526" s="113">
        <f t="shared" si="224"/>
        <v>0</v>
      </c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>
        <f t="shared" si="226"/>
        <v>0</v>
      </c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>
        <f t="shared" si="219"/>
        <v>0</v>
      </c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  <c r="BH526" s="113"/>
      <c r="BI526" s="113"/>
      <c r="BJ526" s="113"/>
      <c r="BK526" s="113"/>
      <c r="BL526" s="113"/>
      <c r="BM526" s="113"/>
      <c r="BN526" s="113"/>
    </row>
    <row r="527" hidden="1" spans="1:66">
      <c r="A527" s="102" t="s">
        <v>1031</v>
      </c>
      <c r="B527" s="101" t="s">
        <v>1032</v>
      </c>
      <c r="C527" s="113">
        <f t="shared" si="222"/>
        <v>0</v>
      </c>
      <c r="D527" s="113">
        <f t="shared" si="225"/>
        <v>0</v>
      </c>
      <c r="E527" s="113"/>
      <c r="F527" s="113"/>
      <c r="G527" s="113"/>
      <c r="H527" s="113"/>
      <c r="I527" s="113"/>
      <c r="J527" s="113"/>
      <c r="K527" s="113"/>
      <c r="L527" s="113">
        <f t="shared" si="224"/>
        <v>0</v>
      </c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>
        <f t="shared" si="226"/>
        <v>0</v>
      </c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>
        <f t="shared" si="219"/>
        <v>0</v>
      </c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  <c r="BH527" s="113"/>
      <c r="BI527" s="113"/>
      <c r="BJ527" s="113"/>
      <c r="BK527" s="113"/>
      <c r="BL527" s="113"/>
      <c r="BM527" s="113"/>
      <c r="BN527" s="113"/>
    </row>
    <row r="528" hidden="1" spans="1:66">
      <c r="A528" s="102" t="s">
        <v>1033</v>
      </c>
      <c r="B528" s="101" t="s">
        <v>1034</v>
      </c>
      <c r="C528" s="113">
        <f t="shared" si="222"/>
        <v>0</v>
      </c>
      <c r="D528" s="113">
        <f t="shared" si="225"/>
        <v>0</v>
      </c>
      <c r="E528" s="113"/>
      <c r="F528" s="113"/>
      <c r="G528" s="113"/>
      <c r="H528" s="113"/>
      <c r="I528" s="113"/>
      <c r="J528" s="113"/>
      <c r="K528" s="113"/>
      <c r="L528" s="113">
        <f t="shared" si="224"/>
        <v>0</v>
      </c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>
        <f t="shared" si="226"/>
        <v>0</v>
      </c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>
        <f t="shared" si="219"/>
        <v>0</v>
      </c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  <c r="BH528" s="113"/>
      <c r="BI528" s="113"/>
      <c r="BJ528" s="113"/>
      <c r="BK528" s="113"/>
      <c r="BL528" s="113"/>
      <c r="BM528" s="113"/>
      <c r="BN528" s="113"/>
    </row>
    <row r="529" hidden="1" spans="1:66">
      <c r="A529" s="102" t="s">
        <v>1035</v>
      </c>
      <c r="B529" s="101" t="s">
        <v>167</v>
      </c>
      <c r="C529" s="113">
        <f t="shared" si="222"/>
        <v>0</v>
      </c>
      <c r="D529" s="113">
        <f t="shared" si="225"/>
        <v>0</v>
      </c>
      <c r="E529" s="113"/>
      <c r="F529" s="113"/>
      <c r="G529" s="113"/>
      <c r="H529" s="113"/>
      <c r="I529" s="113"/>
      <c r="J529" s="113"/>
      <c r="K529" s="113"/>
      <c r="L529" s="113">
        <f t="shared" si="224"/>
        <v>0</v>
      </c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>
        <f t="shared" si="226"/>
        <v>0</v>
      </c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>
        <f t="shared" si="219"/>
        <v>0</v>
      </c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  <c r="BH529" s="113"/>
      <c r="BI529" s="113"/>
      <c r="BJ529" s="113"/>
      <c r="BK529" s="113"/>
      <c r="BL529" s="113"/>
      <c r="BM529" s="113"/>
      <c r="BN529" s="113"/>
    </row>
    <row r="530" hidden="1" spans="1:66">
      <c r="A530" s="102" t="s">
        <v>1036</v>
      </c>
      <c r="B530" s="101" t="s">
        <v>169</v>
      </c>
      <c r="C530" s="113">
        <f t="shared" si="222"/>
        <v>0</v>
      </c>
      <c r="D530" s="113">
        <f t="shared" si="225"/>
        <v>0</v>
      </c>
      <c r="E530" s="113"/>
      <c r="F530" s="113"/>
      <c r="G530" s="113"/>
      <c r="H530" s="113"/>
      <c r="I530" s="113"/>
      <c r="J530" s="113"/>
      <c r="K530" s="113"/>
      <c r="L530" s="113">
        <f t="shared" si="224"/>
        <v>0</v>
      </c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>
        <f t="shared" si="226"/>
        <v>0</v>
      </c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>
        <f t="shared" si="219"/>
        <v>0</v>
      </c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  <c r="BM530" s="113"/>
      <c r="BN530" s="113"/>
    </row>
    <row r="531" hidden="1" spans="1:66">
      <c r="A531" s="102" t="s">
        <v>1037</v>
      </c>
      <c r="B531" s="101" t="s">
        <v>1038</v>
      </c>
      <c r="C531" s="113">
        <f t="shared" si="222"/>
        <v>0</v>
      </c>
      <c r="D531" s="113">
        <f t="shared" si="225"/>
        <v>0</v>
      </c>
      <c r="E531" s="113"/>
      <c r="F531" s="113"/>
      <c r="G531" s="113"/>
      <c r="H531" s="113"/>
      <c r="I531" s="113"/>
      <c r="J531" s="113"/>
      <c r="K531" s="113"/>
      <c r="L531" s="113">
        <f t="shared" si="224"/>
        <v>0</v>
      </c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>
        <f t="shared" si="226"/>
        <v>0</v>
      </c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>
        <f t="shared" si="219"/>
        <v>0</v>
      </c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  <c r="BG531" s="113"/>
      <c r="BH531" s="113"/>
      <c r="BI531" s="113"/>
      <c r="BJ531" s="113"/>
      <c r="BK531" s="113"/>
      <c r="BL531" s="113"/>
      <c r="BM531" s="113"/>
      <c r="BN531" s="113"/>
    </row>
    <row r="532" hidden="1" spans="1:66">
      <c r="A532" s="102">
        <v>201608</v>
      </c>
      <c r="B532" s="101" t="s">
        <v>1039</v>
      </c>
      <c r="C532" s="113">
        <f t="shared" si="222"/>
        <v>0</v>
      </c>
      <c r="D532" s="113">
        <f>SUM(D533)</f>
        <v>0</v>
      </c>
      <c r="E532" s="113">
        <f t="shared" ref="E532:BN532" si="227">SUM(E533)</f>
        <v>0</v>
      </c>
      <c r="F532" s="113">
        <f t="shared" si="227"/>
        <v>0</v>
      </c>
      <c r="G532" s="113">
        <f t="shared" si="227"/>
        <v>0</v>
      </c>
      <c r="H532" s="113">
        <f t="shared" si="227"/>
        <v>0</v>
      </c>
      <c r="I532" s="113">
        <f t="shared" si="227"/>
        <v>0</v>
      </c>
      <c r="J532" s="113">
        <f t="shared" si="227"/>
        <v>0</v>
      </c>
      <c r="K532" s="113">
        <f t="shared" si="227"/>
        <v>0</v>
      </c>
      <c r="L532" s="113">
        <f t="shared" si="227"/>
        <v>0</v>
      </c>
      <c r="M532" s="113">
        <f t="shared" si="227"/>
        <v>0</v>
      </c>
      <c r="N532" s="113">
        <f t="shared" si="227"/>
        <v>0</v>
      </c>
      <c r="O532" s="113">
        <f t="shared" si="227"/>
        <v>0</v>
      </c>
      <c r="P532" s="113">
        <f t="shared" si="227"/>
        <v>0</v>
      </c>
      <c r="Q532" s="113">
        <f t="shared" si="227"/>
        <v>0</v>
      </c>
      <c r="R532" s="113">
        <f t="shared" si="227"/>
        <v>0</v>
      </c>
      <c r="S532" s="113">
        <f t="shared" si="227"/>
        <v>0</v>
      </c>
      <c r="T532" s="113">
        <f t="shared" si="227"/>
        <v>0</v>
      </c>
      <c r="U532" s="113">
        <f t="shared" si="227"/>
        <v>0</v>
      </c>
      <c r="V532" s="113">
        <f t="shared" si="227"/>
        <v>0</v>
      </c>
      <c r="W532" s="113">
        <f t="shared" si="227"/>
        <v>0</v>
      </c>
      <c r="X532" s="113">
        <f t="shared" si="227"/>
        <v>0</v>
      </c>
      <c r="Y532" s="113">
        <f t="shared" si="227"/>
        <v>0</v>
      </c>
      <c r="Z532" s="113">
        <f t="shared" si="227"/>
        <v>0</v>
      </c>
      <c r="AA532" s="113"/>
      <c r="AB532" s="113"/>
      <c r="AC532" s="113">
        <f t="shared" si="227"/>
        <v>0</v>
      </c>
      <c r="AD532" s="113">
        <f t="shared" si="227"/>
        <v>0</v>
      </c>
      <c r="AE532" s="113">
        <f t="shared" si="227"/>
        <v>0</v>
      </c>
      <c r="AF532" s="113">
        <f t="shared" si="227"/>
        <v>0</v>
      </c>
      <c r="AG532" s="113">
        <f t="shared" si="227"/>
        <v>0</v>
      </c>
      <c r="AH532" s="113">
        <f t="shared" si="227"/>
        <v>0</v>
      </c>
      <c r="AI532" s="113">
        <f t="shared" si="227"/>
        <v>0</v>
      </c>
      <c r="AJ532" s="113">
        <f t="shared" si="227"/>
        <v>0</v>
      </c>
      <c r="AK532" s="113">
        <f t="shared" si="227"/>
        <v>0</v>
      </c>
      <c r="AL532" s="113">
        <f t="shared" si="227"/>
        <v>0</v>
      </c>
      <c r="AM532" s="113">
        <f t="shared" si="227"/>
        <v>0</v>
      </c>
      <c r="AN532" s="113">
        <f t="shared" si="227"/>
        <v>0</v>
      </c>
      <c r="AO532" s="113">
        <f t="shared" si="227"/>
        <v>0</v>
      </c>
      <c r="AP532" s="113">
        <f t="shared" si="227"/>
        <v>0</v>
      </c>
      <c r="AQ532" s="113">
        <f t="shared" si="227"/>
        <v>0</v>
      </c>
      <c r="AR532" s="113">
        <f t="shared" si="227"/>
        <v>0</v>
      </c>
      <c r="AS532" s="113">
        <f t="shared" si="227"/>
        <v>0</v>
      </c>
      <c r="AT532" s="113">
        <f t="shared" si="227"/>
        <v>0</v>
      </c>
      <c r="AU532" s="113">
        <f t="shared" si="219"/>
        <v>0</v>
      </c>
      <c r="AV532" s="113">
        <f t="shared" si="227"/>
        <v>0</v>
      </c>
      <c r="AW532" s="113">
        <f t="shared" si="227"/>
        <v>0</v>
      </c>
      <c r="AX532" s="113">
        <f t="shared" si="227"/>
        <v>0</v>
      </c>
      <c r="AY532" s="113">
        <f t="shared" si="227"/>
        <v>0</v>
      </c>
      <c r="AZ532" s="113">
        <f t="shared" si="227"/>
        <v>0</v>
      </c>
      <c r="BA532" s="113">
        <f t="shared" si="227"/>
        <v>0</v>
      </c>
      <c r="BB532" s="113">
        <f t="shared" si="227"/>
        <v>0</v>
      </c>
      <c r="BC532" s="113">
        <f t="shared" si="227"/>
        <v>0</v>
      </c>
      <c r="BD532" s="113">
        <f t="shared" si="227"/>
        <v>0</v>
      </c>
      <c r="BE532" s="113">
        <f t="shared" si="227"/>
        <v>0</v>
      </c>
      <c r="BF532" s="113">
        <f t="shared" si="227"/>
        <v>0</v>
      </c>
      <c r="BG532" s="113">
        <f t="shared" si="227"/>
        <v>0</v>
      </c>
      <c r="BH532" s="113">
        <f t="shared" si="227"/>
        <v>0</v>
      </c>
      <c r="BI532" s="113">
        <f t="shared" si="227"/>
        <v>0</v>
      </c>
      <c r="BJ532" s="113">
        <f t="shared" si="227"/>
        <v>0</v>
      </c>
      <c r="BK532" s="113">
        <f t="shared" si="227"/>
        <v>0</v>
      </c>
      <c r="BL532" s="113">
        <f t="shared" si="227"/>
        <v>0</v>
      </c>
      <c r="BM532" s="113">
        <f t="shared" si="227"/>
        <v>0</v>
      </c>
      <c r="BN532" s="113">
        <f t="shared" si="227"/>
        <v>0</v>
      </c>
    </row>
    <row r="533" hidden="1" spans="1:66">
      <c r="A533" s="102">
        <v>20160805</v>
      </c>
      <c r="B533" s="101" t="s">
        <v>1040</v>
      </c>
      <c r="C533" s="113">
        <f t="shared" si="222"/>
        <v>0</v>
      </c>
      <c r="D533" s="113">
        <f t="shared" ref="D533:D539" si="228">SUM(E533:K533)</f>
        <v>0</v>
      </c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>
        <f t="shared" si="219"/>
        <v>0</v>
      </c>
      <c r="AV533" s="113"/>
      <c r="AW533" s="113"/>
      <c r="AX533" s="113"/>
      <c r="AY533" s="113"/>
      <c r="AZ533" s="113"/>
      <c r="BA533" s="113"/>
      <c r="BB533" s="113">
        <f>SUM(BC533:BJ533)</f>
        <v>0</v>
      </c>
      <c r="BC533" s="113"/>
      <c r="BD533" s="113"/>
      <c r="BE533" s="113"/>
      <c r="BF533" s="113"/>
      <c r="BG533" s="113"/>
      <c r="BH533" s="113"/>
      <c r="BI533" s="113"/>
      <c r="BJ533" s="113"/>
      <c r="BK533" s="113"/>
      <c r="BL533" s="113"/>
      <c r="BM533" s="113"/>
      <c r="BN533" s="113"/>
    </row>
    <row r="534" spans="1:66">
      <c r="A534" s="102">
        <v>215</v>
      </c>
      <c r="B534" s="101" t="s">
        <v>1020</v>
      </c>
      <c r="C534" s="113">
        <v>200</v>
      </c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>
        <f t="shared" si="219"/>
        <v>200</v>
      </c>
      <c r="AV534" s="113">
        <v>200</v>
      </c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  <c r="BH534" s="113"/>
      <c r="BI534" s="113"/>
      <c r="BJ534" s="113"/>
      <c r="BK534" s="113"/>
      <c r="BL534" s="113"/>
      <c r="BM534" s="113"/>
      <c r="BN534" s="113"/>
    </row>
    <row r="535" spans="1:66">
      <c r="A535" s="102">
        <v>21508</v>
      </c>
      <c r="B535" s="101" t="s">
        <v>1041</v>
      </c>
      <c r="C535" s="113">
        <v>200</v>
      </c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>
        <f t="shared" si="219"/>
        <v>200</v>
      </c>
      <c r="AV535" s="113">
        <v>200</v>
      </c>
      <c r="AW535" s="113"/>
      <c r="AX535" s="113"/>
      <c r="AY535" s="113"/>
      <c r="AZ535" s="113"/>
      <c r="BA535" s="113"/>
      <c r="BB535" s="113"/>
      <c r="BC535" s="113"/>
      <c r="BD535" s="113"/>
      <c r="BE535" s="113"/>
      <c r="BF535" s="113"/>
      <c r="BG535" s="113"/>
      <c r="BH535" s="113"/>
      <c r="BI535" s="113"/>
      <c r="BJ535" s="113"/>
      <c r="BK535" s="113"/>
      <c r="BL535" s="113"/>
      <c r="BM535" s="113"/>
      <c r="BN535" s="113"/>
    </row>
    <row r="536" spans="1:66">
      <c r="A536" s="102">
        <v>2150899</v>
      </c>
      <c r="B536" s="101" t="s">
        <v>1042</v>
      </c>
      <c r="C536" s="113">
        <v>200</v>
      </c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>
        <f t="shared" si="219"/>
        <v>200</v>
      </c>
      <c r="AV536" s="113">
        <v>200</v>
      </c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  <c r="BH536" s="113"/>
      <c r="BI536" s="113"/>
      <c r="BJ536" s="113"/>
      <c r="BK536" s="113"/>
      <c r="BL536" s="113"/>
      <c r="BM536" s="113"/>
      <c r="BN536" s="113"/>
    </row>
    <row r="537" spans="1:66">
      <c r="A537" s="102" t="s">
        <v>1043</v>
      </c>
      <c r="B537" s="101" t="s">
        <v>1044</v>
      </c>
      <c r="C537" s="113">
        <f t="shared" si="222"/>
        <v>36.86</v>
      </c>
      <c r="D537" s="113">
        <f t="shared" si="228"/>
        <v>0</v>
      </c>
      <c r="E537" s="113"/>
      <c r="F537" s="113"/>
      <c r="G537" s="113"/>
      <c r="H537" s="113"/>
      <c r="I537" s="113"/>
      <c r="J537" s="113"/>
      <c r="K537" s="113"/>
      <c r="L537" s="113">
        <f>SUM(L540)</f>
        <v>36.86</v>
      </c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>
        <f>SUM(AK537:AT537)</f>
        <v>0</v>
      </c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>
        <f t="shared" si="219"/>
        <v>0</v>
      </c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  <c r="BF537" s="113"/>
      <c r="BG537" s="113"/>
      <c r="BH537" s="113"/>
      <c r="BI537" s="113"/>
      <c r="BJ537" s="113"/>
      <c r="BK537" s="113">
        <f>BN537</f>
        <v>0</v>
      </c>
      <c r="BL537" s="113"/>
      <c r="BM537" s="113"/>
      <c r="BN537" s="113">
        <f>SUM(BN538:BN540)</f>
        <v>0</v>
      </c>
    </row>
    <row r="538" hidden="1" spans="1:66">
      <c r="A538" s="102" t="s">
        <v>1045</v>
      </c>
      <c r="B538" s="101" t="s">
        <v>1046</v>
      </c>
      <c r="C538" s="113">
        <f t="shared" si="222"/>
        <v>0</v>
      </c>
      <c r="D538" s="113">
        <f t="shared" si="228"/>
        <v>0</v>
      </c>
      <c r="E538" s="113"/>
      <c r="F538" s="113"/>
      <c r="G538" s="113"/>
      <c r="H538" s="113"/>
      <c r="I538" s="113"/>
      <c r="J538" s="113"/>
      <c r="K538" s="113"/>
      <c r="L538" s="113">
        <f>SUM(M538:AI538)</f>
        <v>0</v>
      </c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>
        <f>SUM(AK538:AT538)</f>
        <v>0</v>
      </c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>
        <f t="shared" si="219"/>
        <v>0</v>
      </c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  <c r="BH538" s="113"/>
      <c r="BI538" s="113"/>
      <c r="BJ538" s="113"/>
      <c r="BK538" s="113">
        <f>BN538</f>
        <v>0</v>
      </c>
      <c r="BL538" s="113"/>
      <c r="BM538" s="113"/>
      <c r="BN538" s="113"/>
    </row>
    <row r="539" hidden="1" spans="1:66">
      <c r="A539" s="102" t="s">
        <v>1047</v>
      </c>
      <c r="B539" s="101" t="s">
        <v>167</v>
      </c>
      <c r="C539" s="113">
        <f t="shared" si="222"/>
        <v>0</v>
      </c>
      <c r="D539" s="113">
        <f t="shared" si="228"/>
        <v>0</v>
      </c>
      <c r="E539" s="113"/>
      <c r="F539" s="113"/>
      <c r="G539" s="113"/>
      <c r="H539" s="113"/>
      <c r="I539" s="113"/>
      <c r="J539" s="113"/>
      <c r="K539" s="113"/>
      <c r="L539" s="113">
        <f>SUM(M539:AI539)</f>
        <v>0</v>
      </c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>
        <f>SUM(AK539:AT539)</f>
        <v>0</v>
      </c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>
        <f t="shared" si="219"/>
        <v>0</v>
      </c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  <c r="BH539" s="113"/>
      <c r="BI539" s="113"/>
      <c r="BJ539" s="113"/>
      <c r="BK539" s="113">
        <f>BN539</f>
        <v>0</v>
      </c>
      <c r="BL539" s="113"/>
      <c r="BM539" s="113"/>
      <c r="BN539" s="113"/>
    </row>
    <row r="540" spans="1:66">
      <c r="A540" s="102">
        <v>2160216</v>
      </c>
      <c r="B540" s="101" t="s">
        <v>1048</v>
      </c>
      <c r="C540" s="113">
        <f t="shared" si="222"/>
        <v>36.86</v>
      </c>
      <c r="D540" s="113"/>
      <c r="E540" s="113"/>
      <c r="F540" s="113"/>
      <c r="G540" s="113"/>
      <c r="H540" s="113"/>
      <c r="I540" s="113"/>
      <c r="J540" s="113"/>
      <c r="K540" s="113"/>
      <c r="L540" s="113">
        <f>SUM(M540:AI540)</f>
        <v>36.86</v>
      </c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>
        <v>1.86</v>
      </c>
      <c r="AE540" s="113">
        <v>0</v>
      </c>
      <c r="AF540" s="113">
        <v>0</v>
      </c>
      <c r="AG540" s="113">
        <v>0</v>
      </c>
      <c r="AH540" s="113">
        <v>0.6</v>
      </c>
      <c r="AI540" s="113">
        <v>34.4</v>
      </c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>
        <f t="shared" si="219"/>
        <v>0</v>
      </c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  <c r="BH540" s="113"/>
      <c r="BI540" s="113"/>
      <c r="BJ540" s="113"/>
      <c r="BK540" s="113">
        <f>BN540</f>
        <v>0</v>
      </c>
      <c r="BL540" s="113"/>
      <c r="BM540" s="113"/>
      <c r="BN540" s="113"/>
    </row>
    <row r="541" hidden="1" spans="1:66">
      <c r="A541" s="102" t="s">
        <v>1049</v>
      </c>
      <c r="B541" s="101" t="s">
        <v>1050</v>
      </c>
      <c r="C541" s="113">
        <f t="shared" si="222"/>
        <v>0</v>
      </c>
      <c r="D541" s="113">
        <f t="shared" ref="D541:D574" si="229">SUM(E541:K541)</f>
        <v>0</v>
      </c>
      <c r="E541" s="113"/>
      <c r="F541" s="113"/>
      <c r="G541" s="113"/>
      <c r="H541" s="113"/>
      <c r="I541" s="113"/>
      <c r="J541" s="113"/>
      <c r="K541" s="113"/>
      <c r="L541" s="113">
        <f t="shared" ref="L541:L574" si="230">SUM(M541:AI541)</f>
        <v>0</v>
      </c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>
        <f t="shared" ref="AJ541:AJ552" si="231">SUM(AK541:AT541)</f>
        <v>0</v>
      </c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>
        <f t="shared" si="219"/>
        <v>0</v>
      </c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  <c r="BF541" s="113"/>
      <c r="BG541" s="113"/>
      <c r="BH541" s="113"/>
      <c r="BI541" s="113"/>
      <c r="BJ541" s="113"/>
      <c r="BK541" s="113"/>
      <c r="BL541" s="113"/>
      <c r="BM541" s="113"/>
      <c r="BN541" s="113"/>
    </row>
    <row r="542" hidden="1" spans="1:66">
      <c r="A542" s="102" t="s">
        <v>1051</v>
      </c>
      <c r="B542" s="101" t="s">
        <v>167</v>
      </c>
      <c r="C542" s="113">
        <f t="shared" si="222"/>
        <v>0</v>
      </c>
      <c r="D542" s="113">
        <f t="shared" si="229"/>
        <v>0</v>
      </c>
      <c r="E542" s="113"/>
      <c r="F542" s="113"/>
      <c r="G542" s="113"/>
      <c r="H542" s="113"/>
      <c r="I542" s="113"/>
      <c r="J542" s="113"/>
      <c r="K542" s="113"/>
      <c r="L542" s="113">
        <f t="shared" si="230"/>
        <v>0</v>
      </c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>
        <f t="shared" si="231"/>
        <v>0</v>
      </c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>
        <f t="shared" si="219"/>
        <v>0</v>
      </c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  <c r="BH542" s="113"/>
      <c r="BI542" s="113"/>
      <c r="BJ542" s="113"/>
      <c r="BK542" s="113"/>
      <c r="BL542" s="113"/>
      <c r="BM542" s="113"/>
      <c r="BN542" s="113"/>
    </row>
    <row r="543" hidden="1" spans="1:66">
      <c r="A543" s="102" t="s">
        <v>1052</v>
      </c>
      <c r="B543" s="101" t="s">
        <v>169</v>
      </c>
      <c r="C543" s="113">
        <f t="shared" si="222"/>
        <v>0</v>
      </c>
      <c r="D543" s="113">
        <f t="shared" si="229"/>
        <v>0</v>
      </c>
      <c r="E543" s="113"/>
      <c r="F543" s="113"/>
      <c r="G543" s="113"/>
      <c r="H543" s="113"/>
      <c r="I543" s="113"/>
      <c r="J543" s="113"/>
      <c r="K543" s="113"/>
      <c r="L543" s="113">
        <f t="shared" si="230"/>
        <v>0</v>
      </c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>
        <f t="shared" si="231"/>
        <v>0</v>
      </c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>
        <f t="shared" si="219"/>
        <v>0</v>
      </c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  <c r="BF543" s="113"/>
      <c r="BG543" s="113"/>
      <c r="BH543" s="113"/>
      <c r="BI543" s="113"/>
      <c r="BJ543" s="113"/>
      <c r="BK543" s="113"/>
      <c r="BL543" s="113"/>
      <c r="BM543" s="113"/>
      <c r="BN543" s="113"/>
    </row>
    <row r="544" hidden="1" spans="1:66">
      <c r="A544" s="102" t="s">
        <v>1053</v>
      </c>
      <c r="B544" s="101" t="s">
        <v>1054</v>
      </c>
      <c r="C544" s="113">
        <f t="shared" si="222"/>
        <v>0</v>
      </c>
      <c r="D544" s="113">
        <f t="shared" si="229"/>
        <v>0</v>
      </c>
      <c r="E544" s="113"/>
      <c r="F544" s="113"/>
      <c r="G544" s="113"/>
      <c r="H544" s="113"/>
      <c r="I544" s="113"/>
      <c r="J544" s="113"/>
      <c r="K544" s="113"/>
      <c r="L544" s="113">
        <f t="shared" si="230"/>
        <v>0</v>
      </c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>
        <f t="shared" si="231"/>
        <v>0</v>
      </c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>
        <f t="shared" si="219"/>
        <v>0</v>
      </c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  <c r="BH544" s="113"/>
      <c r="BI544" s="113"/>
      <c r="BJ544" s="113"/>
      <c r="BK544" s="113"/>
      <c r="BL544" s="113"/>
      <c r="BM544" s="113"/>
      <c r="BN544" s="113"/>
    </row>
    <row r="545" hidden="1" spans="1:66">
      <c r="A545" s="102" t="s">
        <v>1055</v>
      </c>
      <c r="B545" s="101" t="s">
        <v>1056</v>
      </c>
      <c r="C545" s="113">
        <f t="shared" si="222"/>
        <v>0</v>
      </c>
      <c r="D545" s="113">
        <f t="shared" si="229"/>
        <v>0</v>
      </c>
      <c r="E545" s="113"/>
      <c r="F545" s="113"/>
      <c r="G545" s="113"/>
      <c r="H545" s="113"/>
      <c r="I545" s="113"/>
      <c r="J545" s="113"/>
      <c r="K545" s="113"/>
      <c r="L545" s="113">
        <f t="shared" si="230"/>
        <v>0</v>
      </c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>
        <f t="shared" si="231"/>
        <v>0</v>
      </c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>
        <f t="shared" si="219"/>
        <v>0</v>
      </c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  <c r="BJ545" s="113"/>
      <c r="BK545" s="113"/>
      <c r="BL545" s="113"/>
      <c r="BM545" s="113"/>
      <c r="BN545" s="113"/>
    </row>
    <row r="546" hidden="1" spans="1:66">
      <c r="A546" s="102" t="s">
        <v>1057</v>
      </c>
      <c r="B546" s="101" t="s">
        <v>1058</v>
      </c>
      <c r="C546" s="113">
        <f t="shared" si="222"/>
        <v>0</v>
      </c>
      <c r="D546" s="113">
        <f t="shared" si="229"/>
        <v>0</v>
      </c>
      <c r="E546" s="113"/>
      <c r="F546" s="113"/>
      <c r="G546" s="113"/>
      <c r="H546" s="113"/>
      <c r="I546" s="113"/>
      <c r="J546" s="113"/>
      <c r="K546" s="113"/>
      <c r="L546" s="113">
        <f t="shared" si="230"/>
        <v>0</v>
      </c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>
        <f t="shared" si="231"/>
        <v>0</v>
      </c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>
        <f t="shared" si="219"/>
        <v>0</v>
      </c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  <c r="BH546" s="113"/>
      <c r="BI546" s="113"/>
      <c r="BJ546" s="113"/>
      <c r="BK546" s="113"/>
      <c r="BL546" s="113"/>
      <c r="BM546" s="113"/>
      <c r="BN546" s="113"/>
    </row>
    <row r="547" hidden="1" spans="1:66">
      <c r="A547" s="102" t="s">
        <v>1059</v>
      </c>
      <c r="B547" s="101" t="s">
        <v>1060</v>
      </c>
      <c r="C547" s="113">
        <f t="shared" si="222"/>
        <v>0</v>
      </c>
      <c r="D547" s="113">
        <f t="shared" si="229"/>
        <v>0</v>
      </c>
      <c r="E547" s="113"/>
      <c r="F547" s="113"/>
      <c r="G547" s="113"/>
      <c r="H547" s="113"/>
      <c r="I547" s="113"/>
      <c r="J547" s="113"/>
      <c r="K547" s="113"/>
      <c r="L547" s="113">
        <f t="shared" si="230"/>
        <v>0</v>
      </c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>
        <f t="shared" si="231"/>
        <v>0</v>
      </c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>
        <f t="shared" si="219"/>
        <v>0</v>
      </c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  <c r="BH547" s="113"/>
      <c r="BI547" s="113"/>
      <c r="BJ547" s="113"/>
      <c r="BK547" s="113"/>
      <c r="BL547" s="113"/>
      <c r="BM547" s="113"/>
      <c r="BN547" s="113"/>
    </row>
    <row r="548" hidden="1" spans="1:66">
      <c r="A548" s="102" t="s">
        <v>1061</v>
      </c>
      <c r="B548" s="101" t="s">
        <v>1062</v>
      </c>
      <c r="C548" s="113">
        <f t="shared" si="222"/>
        <v>0</v>
      </c>
      <c r="D548" s="113">
        <f t="shared" si="229"/>
        <v>0</v>
      </c>
      <c r="E548" s="113"/>
      <c r="F548" s="113"/>
      <c r="G548" s="113"/>
      <c r="H548" s="113"/>
      <c r="I548" s="113"/>
      <c r="J548" s="113"/>
      <c r="K548" s="113"/>
      <c r="L548" s="113">
        <f t="shared" si="230"/>
        <v>0</v>
      </c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>
        <f t="shared" si="231"/>
        <v>0</v>
      </c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>
        <f t="shared" si="219"/>
        <v>0</v>
      </c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113"/>
      <c r="BH548" s="113"/>
      <c r="BI548" s="113"/>
      <c r="BJ548" s="113"/>
      <c r="BK548" s="113"/>
      <c r="BL548" s="113"/>
      <c r="BM548" s="113"/>
      <c r="BN548" s="113"/>
    </row>
    <row r="549" hidden="1" spans="1:66">
      <c r="A549" s="102" t="s">
        <v>1063</v>
      </c>
      <c r="B549" s="101" t="s">
        <v>1062</v>
      </c>
      <c r="C549" s="113">
        <f t="shared" si="222"/>
        <v>0</v>
      </c>
      <c r="D549" s="113">
        <f t="shared" si="229"/>
        <v>0</v>
      </c>
      <c r="E549" s="113"/>
      <c r="F549" s="113"/>
      <c r="G549" s="113"/>
      <c r="H549" s="113"/>
      <c r="I549" s="113"/>
      <c r="J549" s="113"/>
      <c r="K549" s="113"/>
      <c r="L549" s="113">
        <f t="shared" si="230"/>
        <v>0</v>
      </c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>
        <f t="shared" si="231"/>
        <v>0</v>
      </c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>
        <f t="shared" si="219"/>
        <v>0</v>
      </c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  <c r="BH549" s="113"/>
      <c r="BI549" s="113"/>
      <c r="BJ549" s="113"/>
      <c r="BK549" s="113"/>
      <c r="BL549" s="113"/>
      <c r="BM549" s="113"/>
      <c r="BN549" s="113"/>
    </row>
    <row r="550" hidden="1" spans="1:66">
      <c r="A550" s="102" t="s">
        <v>1064</v>
      </c>
      <c r="B550" s="101" t="s">
        <v>138</v>
      </c>
      <c r="C550" s="113">
        <f t="shared" si="222"/>
        <v>0</v>
      </c>
      <c r="D550" s="113">
        <f t="shared" si="229"/>
        <v>0</v>
      </c>
      <c r="E550" s="113"/>
      <c r="F550" s="113"/>
      <c r="G550" s="113"/>
      <c r="H550" s="113"/>
      <c r="I550" s="113"/>
      <c r="J550" s="113"/>
      <c r="K550" s="113"/>
      <c r="L550" s="113">
        <f t="shared" si="230"/>
        <v>0</v>
      </c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>
        <f t="shared" si="231"/>
        <v>0</v>
      </c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>
        <f t="shared" si="219"/>
        <v>0</v>
      </c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  <c r="BF550" s="113"/>
      <c r="BG550" s="113"/>
      <c r="BH550" s="113"/>
      <c r="BI550" s="113"/>
      <c r="BJ550" s="113"/>
      <c r="BK550" s="113"/>
      <c r="BL550" s="113"/>
      <c r="BM550" s="113"/>
      <c r="BN550" s="113"/>
    </row>
    <row r="551" hidden="1" spans="1:66">
      <c r="A551" s="102" t="s">
        <v>1065</v>
      </c>
      <c r="B551" s="101" t="s">
        <v>1066</v>
      </c>
      <c r="C551" s="113">
        <f t="shared" si="222"/>
        <v>0</v>
      </c>
      <c r="D551" s="113">
        <f t="shared" si="229"/>
        <v>0</v>
      </c>
      <c r="E551" s="113"/>
      <c r="F551" s="113"/>
      <c r="G551" s="113"/>
      <c r="H551" s="113"/>
      <c r="I551" s="113"/>
      <c r="J551" s="113"/>
      <c r="K551" s="113"/>
      <c r="L551" s="113">
        <f t="shared" si="230"/>
        <v>0</v>
      </c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>
        <f t="shared" si="231"/>
        <v>0</v>
      </c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>
        <f t="shared" si="219"/>
        <v>0</v>
      </c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  <c r="BH551" s="113"/>
      <c r="BI551" s="113"/>
      <c r="BJ551" s="113"/>
      <c r="BK551" s="113"/>
      <c r="BL551" s="113"/>
      <c r="BM551" s="113"/>
      <c r="BN551" s="113"/>
    </row>
    <row r="552" hidden="1" spans="1:66">
      <c r="A552" s="102" t="s">
        <v>1067</v>
      </c>
      <c r="B552" s="101" t="s">
        <v>1066</v>
      </c>
      <c r="C552" s="113">
        <f t="shared" si="222"/>
        <v>0</v>
      </c>
      <c r="D552" s="113">
        <f t="shared" si="229"/>
        <v>0</v>
      </c>
      <c r="E552" s="113"/>
      <c r="F552" s="113"/>
      <c r="G552" s="113"/>
      <c r="H552" s="113"/>
      <c r="I552" s="113"/>
      <c r="J552" s="113"/>
      <c r="K552" s="113"/>
      <c r="L552" s="113">
        <f t="shared" si="230"/>
        <v>0</v>
      </c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>
        <f t="shared" si="231"/>
        <v>0</v>
      </c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>
        <f t="shared" si="219"/>
        <v>0</v>
      </c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  <c r="BH552" s="113"/>
      <c r="BI552" s="113"/>
      <c r="BJ552" s="113"/>
      <c r="BK552" s="113"/>
      <c r="BL552" s="113"/>
      <c r="BM552" s="113"/>
      <c r="BN552" s="113"/>
    </row>
    <row r="553" spans="1:66">
      <c r="A553" s="102" t="s">
        <v>1068</v>
      </c>
      <c r="B553" s="101" t="s">
        <v>1069</v>
      </c>
      <c r="C553" s="113">
        <f t="shared" si="222"/>
        <v>243.7535285</v>
      </c>
      <c r="D553" s="113">
        <f>D554+D563+D571</f>
        <v>28.6739385</v>
      </c>
      <c r="E553" s="113">
        <f t="shared" ref="E553:BN553" si="232">E554+E563+E571</f>
        <v>8.8764</v>
      </c>
      <c r="F553" s="113">
        <f t="shared" si="232"/>
        <v>0</v>
      </c>
      <c r="G553" s="113">
        <f t="shared" si="232"/>
        <v>0</v>
      </c>
      <c r="H553" s="113">
        <f t="shared" si="232"/>
        <v>7.9961385</v>
      </c>
      <c r="I553" s="113">
        <f t="shared" si="232"/>
        <v>0</v>
      </c>
      <c r="J553" s="113">
        <f t="shared" si="232"/>
        <v>11.8014</v>
      </c>
      <c r="K553" s="113">
        <f t="shared" si="232"/>
        <v>0</v>
      </c>
      <c r="L553" s="113">
        <f t="shared" si="230"/>
        <v>2.50889</v>
      </c>
      <c r="M553" s="113">
        <f t="shared" si="232"/>
        <v>0.135</v>
      </c>
      <c r="N553" s="113">
        <f t="shared" si="232"/>
        <v>0</v>
      </c>
      <c r="O553" s="113">
        <f t="shared" si="232"/>
        <v>0</v>
      </c>
      <c r="P553" s="113">
        <f t="shared" si="232"/>
        <v>0.009</v>
      </c>
      <c r="Q553" s="113">
        <f t="shared" si="232"/>
        <v>0.126</v>
      </c>
      <c r="R553" s="113">
        <f t="shared" si="232"/>
        <v>0.081</v>
      </c>
      <c r="S553" s="113">
        <f t="shared" si="232"/>
        <v>0.26</v>
      </c>
      <c r="T553" s="113">
        <f t="shared" si="232"/>
        <v>0</v>
      </c>
      <c r="U553" s="113">
        <f t="shared" si="232"/>
        <v>0.27</v>
      </c>
      <c r="V553" s="113">
        <f t="shared" si="232"/>
        <v>0</v>
      </c>
      <c r="W553" s="113">
        <f t="shared" si="232"/>
        <v>0</v>
      </c>
      <c r="X553" s="113">
        <f t="shared" si="232"/>
        <v>0</v>
      </c>
      <c r="Y553" s="113">
        <f t="shared" si="232"/>
        <v>0.027</v>
      </c>
      <c r="Z553" s="113">
        <f t="shared" si="232"/>
        <v>0.310167</v>
      </c>
      <c r="AA553" s="113"/>
      <c r="AB553" s="113"/>
      <c r="AC553" s="113">
        <f t="shared" si="232"/>
        <v>0</v>
      </c>
      <c r="AD553" s="113">
        <f t="shared" si="232"/>
        <v>0</v>
      </c>
      <c r="AE553" s="113">
        <f t="shared" si="232"/>
        <v>0</v>
      </c>
      <c r="AF553" s="113">
        <f t="shared" si="232"/>
        <v>0.310167</v>
      </c>
      <c r="AG553" s="113">
        <f t="shared" si="232"/>
        <v>0.413556</v>
      </c>
      <c r="AH553" s="113">
        <f t="shared" si="232"/>
        <v>0.54</v>
      </c>
      <c r="AI553" s="113">
        <f t="shared" si="232"/>
        <v>0.027</v>
      </c>
      <c r="AJ553" s="113">
        <f t="shared" si="232"/>
        <v>1.5707</v>
      </c>
      <c r="AK553" s="113">
        <f t="shared" si="232"/>
        <v>0</v>
      </c>
      <c r="AL553" s="113">
        <f t="shared" si="232"/>
        <v>0</v>
      </c>
      <c r="AM553" s="113">
        <f t="shared" si="232"/>
        <v>0</v>
      </c>
      <c r="AN553" s="113">
        <f t="shared" si="232"/>
        <v>0</v>
      </c>
      <c r="AO553" s="113">
        <f t="shared" si="232"/>
        <v>0</v>
      </c>
      <c r="AP553" s="113">
        <f t="shared" si="232"/>
        <v>0</v>
      </c>
      <c r="AQ553" s="113">
        <f t="shared" si="232"/>
        <v>0</v>
      </c>
      <c r="AR553" s="113">
        <f t="shared" si="232"/>
        <v>0</v>
      </c>
      <c r="AS553" s="113">
        <f t="shared" si="232"/>
        <v>0</v>
      </c>
      <c r="AT553" s="113">
        <f t="shared" si="232"/>
        <v>1.5707</v>
      </c>
      <c r="AU553" s="113">
        <f t="shared" si="219"/>
        <v>211</v>
      </c>
      <c r="AV553" s="113">
        <f>AV554+AV563+AV571+AV568</f>
        <v>0</v>
      </c>
      <c r="AW553" s="113">
        <f>AW554+AW563+AW571+AW568</f>
        <v>211</v>
      </c>
      <c r="AX553" s="113">
        <f t="shared" si="232"/>
        <v>0</v>
      </c>
      <c r="AY553" s="113">
        <f t="shared" si="232"/>
        <v>0</v>
      </c>
      <c r="AZ553" s="113"/>
      <c r="BA553" s="113">
        <f t="shared" si="232"/>
        <v>0</v>
      </c>
      <c r="BB553" s="113">
        <f t="shared" si="232"/>
        <v>0</v>
      </c>
      <c r="BC553" s="113">
        <f t="shared" si="232"/>
        <v>0</v>
      </c>
      <c r="BD553" s="113">
        <f t="shared" si="232"/>
        <v>0</v>
      </c>
      <c r="BE553" s="113">
        <f t="shared" si="232"/>
        <v>0</v>
      </c>
      <c r="BF553" s="113">
        <f t="shared" si="232"/>
        <v>0</v>
      </c>
      <c r="BG553" s="113">
        <f t="shared" si="232"/>
        <v>0</v>
      </c>
      <c r="BH553" s="113">
        <f t="shared" si="232"/>
        <v>0</v>
      </c>
      <c r="BI553" s="113">
        <f t="shared" si="232"/>
        <v>0</v>
      </c>
      <c r="BJ553" s="113">
        <f t="shared" si="232"/>
        <v>0</v>
      </c>
      <c r="BK553" s="113">
        <f t="shared" si="232"/>
        <v>0</v>
      </c>
      <c r="BL553" s="113">
        <f t="shared" si="232"/>
        <v>0</v>
      </c>
      <c r="BM553" s="113">
        <f t="shared" si="232"/>
        <v>0</v>
      </c>
      <c r="BN553" s="113">
        <f t="shared" si="232"/>
        <v>0</v>
      </c>
    </row>
    <row r="554" hidden="1" spans="1:66">
      <c r="A554" s="102" t="s">
        <v>1070</v>
      </c>
      <c r="B554" s="101" t="s">
        <v>1071</v>
      </c>
      <c r="C554" s="113">
        <f t="shared" si="222"/>
        <v>0</v>
      </c>
      <c r="D554" s="113">
        <f>SUM(D555:D562)</f>
        <v>0</v>
      </c>
      <c r="E554" s="113">
        <f t="shared" ref="E554:BN554" si="233">SUM(E555:E562)</f>
        <v>0</v>
      </c>
      <c r="F554" s="113">
        <f t="shared" si="233"/>
        <v>0</v>
      </c>
      <c r="G554" s="113">
        <f t="shared" si="233"/>
        <v>0</v>
      </c>
      <c r="H554" s="113">
        <f t="shared" si="233"/>
        <v>0</v>
      </c>
      <c r="I554" s="113">
        <f t="shared" si="233"/>
        <v>0</v>
      </c>
      <c r="J554" s="113">
        <f t="shared" si="233"/>
        <v>0</v>
      </c>
      <c r="K554" s="113">
        <f t="shared" si="233"/>
        <v>0</v>
      </c>
      <c r="L554" s="113">
        <f t="shared" si="230"/>
        <v>0</v>
      </c>
      <c r="M554" s="113">
        <f t="shared" si="233"/>
        <v>0</v>
      </c>
      <c r="N554" s="113">
        <f t="shared" si="233"/>
        <v>0</v>
      </c>
      <c r="O554" s="113">
        <f t="shared" si="233"/>
        <v>0</v>
      </c>
      <c r="P554" s="113">
        <f t="shared" si="233"/>
        <v>0</v>
      </c>
      <c r="Q554" s="113">
        <f t="shared" si="233"/>
        <v>0</v>
      </c>
      <c r="R554" s="113">
        <f t="shared" si="233"/>
        <v>0</v>
      </c>
      <c r="S554" s="113">
        <f t="shared" si="233"/>
        <v>0</v>
      </c>
      <c r="T554" s="113">
        <f t="shared" si="233"/>
        <v>0</v>
      </c>
      <c r="U554" s="113">
        <f t="shared" si="233"/>
        <v>0</v>
      </c>
      <c r="V554" s="113">
        <f t="shared" si="233"/>
        <v>0</v>
      </c>
      <c r="W554" s="113">
        <f t="shared" si="233"/>
        <v>0</v>
      </c>
      <c r="X554" s="113">
        <f t="shared" si="233"/>
        <v>0</v>
      </c>
      <c r="Y554" s="113">
        <f t="shared" si="233"/>
        <v>0</v>
      </c>
      <c r="Z554" s="113">
        <f t="shared" si="233"/>
        <v>0</v>
      </c>
      <c r="AA554" s="113"/>
      <c r="AB554" s="113"/>
      <c r="AC554" s="113">
        <f t="shared" si="233"/>
        <v>0</v>
      </c>
      <c r="AD554" s="113">
        <f t="shared" si="233"/>
        <v>0</v>
      </c>
      <c r="AE554" s="113">
        <f t="shared" si="233"/>
        <v>0</v>
      </c>
      <c r="AF554" s="113">
        <f t="shared" si="233"/>
        <v>0</v>
      </c>
      <c r="AG554" s="113">
        <f t="shared" si="233"/>
        <v>0</v>
      </c>
      <c r="AH554" s="113">
        <f t="shared" si="233"/>
        <v>0</v>
      </c>
      <c r="AI554" s="113">
        <f t="shared" si="233"/>
        <v>0</v>
      </c>
      <c r="AJ554" s="113">
        <f t="shared" si="233"/>
        <v>0</v>
      </c>
      <c r="AK554" s="113">
        <f t="shared" si="233"/>
        <v>0</v>
      </c>
      <c r="AL554" s="113">
        <f t="shared" si="233"/>
        <v>0</v>
      </c>
      <c r="AM554" s="113">
        <f t="shared" si="233"/>
        <v>0</v>
      </c>
      <c r="AN554" s="113">
        <f t="shared" si="233"/>
        <v>0</v>
      </c>
      <c r="AO554" s="113">
        <f t="shared" si="233"/>
        <v>0</v>
      </c>
      <c r="AP554" s="113">
        <f t="shared" si="233"/>
        <v>0</v>
      </c>
      <c r="AQ554" s="113">
        <f t="shared" si="233"/>
        <v>0</v>
      </c>
      <c r="AR554" s="113">
        <f t="shared" si="233"/>
        <v>0</v>
      </c>
      <c r="AS554" s="113">
        <f t="shared" si="233"/>
        <v>0</v>
      </c>
      <c r="AT554" s="113">
        <f t="shared" si="233"/>
        <v>0</v>
      </c>
      <c r="AU554" s="113">
        <f t="shared" si="219"/>
        <v>0</v>
      </c>
      <c r="AV554" s="113">
        <f t="shared" si="233"/>
        <v>0</v>
      </c>
      <c r="AW554" s="113">
        <f t="shared" si="233"/>
        <v>0</v>
      </c>
      <c r="AX554" s="113">
        <f t="shared" si="233"/>
        <v>0</v>
      </c>
      <c r="AY554" s="113">
        <f t="shared" si="233"/>
        <v>0</v>
      </c>
      <c r="AZ554" s="113"/>
      <c r="BA554" s="113">
        <f t="shared" si="233"/>
        <v>0</v>
      </c>
      <c r="BB554" s="113">
        <f t="shared" si="233"/>
        <v>0</v>
      </c>
      <c r="BC554" s="113">
        <f t="shared" si="233"/>
        <v>0</v>
      </c>
      <c r="BD554" s="113">
        <f t="shared" si="233"/>
        <v>0</v>
      </c>
      <c r="BE554" s="113">
        <f t="shared" si="233"/>
        <v>0</v>
      </c>
      <c r="BF554" s="113">
        <f t="shared" si="233"/>
        <v>0</v>
      </c>
      <c r="BG554" s="113">
        <f t="shared" si="233"/>
        <v>0</v>
      </c>
      <c r="BH554" s="113">
        <f t="shared" si="233"/>
        <v>0</v>
      </c>
      <c r="BI554" s="113">
        <f t="shared" si="233"/>
        <v>0</v>
      </c>
      <c r="BJ554" s="113">
        <f t="shared" si="233"/>
        <v>0</v>
      </c>
      <c r="BK554" s="113">
        <f t="shared" si="233"/>
        <v>0</v>
      </c>
      <c r="BL554" s="113">
        <f t="shared" si="233"/>
        <v>0</v>
      </c>
      <c r="BM554" s="113">
        <f t="shared" si="233"/>
        <v>0</v>
      </c>
      <c r="BN554" s="113">
        <f t="shared" si="233"/>
        <v>0</v>
      </c>
    </row>
    <row r="555" hidden="1" spans="1:66">
      <c r="A555" s="102" t="s">
        <v>1072</v>
      </c>
      <c r="B555" s="101" t="s">
        <v>167</v>
      </c>
      <c r="C555" s="113"/>
      <c r="D555" s="113">
        <f t="shared" si="229"/>
        <v>0</v>
      </c>
      <c r="E555" s="113"/>
      <c r="F555" s="113"/>
      <c r="G555" s="113"/>
      <c r="H555" s="113"/>
      <c r="I555" s="113"/>
      <c r="J555" s="113"/>
      <c r="K555" s="113"/>
      <c r="L555" s="113">
        <f t="shared" si="230"/>
        <v>0</v>
      </c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>
        <f t="shared" ref="AJ555:AJ573" si="234">SUM(AK555:AT555)</f>
        <v>0</v>
      </c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>
        <f t="shared" si="219"/>
        <v>0</v>
      </c>
      <c r="AV555" s="113"/>
      <c r="AW555" s="113"/>
      <c r="AX555" s="113">
        <f>SUM(AY555:BA555)</f>
        <v>0</v>
      </c>
      <c r="AY555" s="113"/>
      <c r="AZ555" s="113"/>
      <c r="BA555" s="113"/>
      <c r="BB555" s="113">
        <f t="shared" ref="BB555:BB562" si="235">SUM(BC555:BJ555)</f>
        <v>0</v>
      </c>
      <c r="BC555" s="113"/>
      <c r="BD555" s="113"/>
      <c r="BE555" s="113"/>
      <c r="BF555" s="113"/>
      <c r="BG555" s="113"/>
      <c r="BH555" s="113"/>
      <c r="BI555" s="113"/>
      <c r="BJ555" s="113"/>
      <c r="BK555" s="113"/>
      <c r="BL555" s="113"/>
      <c r="BM555" s="113"/>
      <c r="BN555" s="113"/>
    </row>
    <row r="556" hidden="1" spans="1:66">
      <c r="A556" s="102" t="s">
        <v>1073</v>
      </c>
      <c r="B556" s="101" t="s">
        <v>169</v>
      </c>
      <c r="C556" s="113">
        <f t="shared" ref="C556:C574" si="236">D556+L556+AJ556+AU556+AX556+BB556+BK556</f>
        <v>0</v>
      </c>
      <c r="D556" s="113">
        <f t="shared" si="229"/>
        <v>0</v>
      </c>
      <c r="E556" s="113"/>
      <c r="F556" s="113"/>
      <c r="G556" s="113"/>
      <c r="H556" s="113"/>
      <c r="I556" s="113"/>
      <c r="J556" s="113"/>
      <c r="K556" s="113"/>
      <c r="L556" s="113">
        <f t="shared" si="230"/>
        <v>0</v>
      </c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>
        <f t="shared" si="234"/>
        <v>0</v>
      </c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>
        <f t="shared" si="219"/>
        <v>0</v>
      </c>
      <c r="AV556" s="113"/>
      <c r="AW556" s="113"/>
      <c r="AX556" s="113">
        <f t="shared" ref="AX556:AX562" si="237">SUM(AY556:BA556)</f>
        <v>0</v>
      </c>
      <c r="AY556" s="113"/>
      <c r="AZ556" s="113"/>
      <c r="BA556" s="113"/>
      <c r="BB556" s="113">
        <f t="shared" si="235"/>
        <v>0</v>
      </c>
      <c r="BC556" s="113"/>
      <c r="BD556" s="113"/>
      <c r="BE556" s="113"/>
      <c r="BF556" s="113"/>
      <c r="BG556" s="113"/>
      <c r="BH556" s="113"/>
      <c r="BI556" s="113"/>
      <c r="BJ556" s="113"/>
      <c r="BK556" s="113"/>
      <c r="BL556" s="113"/>
      <c r="BM556" s="113"/>
      <c r="BN556" s="113"/>
    </row>
    <row r="557" hidden="1" spans="1:66">
      <c r="A557" s="102" t="s">
        <v>1074</v>
      </c>
      <c r="B557" s="101" t="s">
        <v>1075</v>
      </c>
      <c r="C557" s="113">
        <f t="shared" si="236"/>
        <v>0</v>
      </c>
      <c r="D557" s="113">
        <f t="shared" si="229"/>
        <v>0</v>
      </c>
      <c r="E557" s="113"/>
      <c r="F557" s="113"/>
      <c r="G557" s="113"/>
      <c r="H557" s="113"/>
      <c r="I557" s="113"/>
      <c r="J557" s="113"/>
      <c r="K557" s="113"/>
      <c r="L557" s="113">
        <f t="shared" si="230"/>
        <v>0</v>
      </c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>
        <f t="shared" si="234"/>
        <v>0</v>
      </c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>
        <f t="shared" si="219"/>
        <v>0</v>
      </c>
      <c r="AV557" s="113"/>
      <c r="AW557" s="113"/>
      <c r="AX557" s="113">
        <f t="shared" si="237"/>
        <v>0</v>
      </c>
      <c r="AY557" s="113"/>
      <c r="AZ557" s="113"/>
      <c r="BA557" s="113"/>
      <c r="BB557" s="113">
        <f t="shared" si="235"/>
        <v>0</v>
      </c>
      <c r="BC557" s="113"/>
      <c r="BD557" s="113"/>
      <c r="BE557" s="113"/>
      <c r="BF557" s="113"/>
      <c r="BG557" s="113"/>
      <c r="BH557" s="113"/>
      <c r="BI557" s="113"/>
      <c r="BJ557" s="113"/>
      <c r="BK557" s="113"/>
      <c r="BL557" s="113"/>
      <c r="BM557" s="113"/>
      <c r="BN557" s="113"/>
    </row>
    <row r="558" hidden="1" spans="1:66">
      <c r="A558" s="102" t="s">
        <v>1076</v>
      </c>
      <c r="B558" s="101" t="s">
        <v>1077</v>
      </c>
      <c r="C558" s="113">
        <f t="shared" si="236"/>
        <v>0</v>
      </c>
      <c r="D558" s="113">
        <f t="shared" si="229"/>
        <v>0</v>
      </c>
      <c r="E558" s="113"/>
      <c r="F558" s="113"/>
      <c r="G558" s="113"/>
      <c r="H558" s="113"/>
      <c r="I558" s="113"/>
      <c r="J558" s="113"/>
      <c r="K558" s="113"/>
      <c r="L558" s="113">
        <f t="shared" si="230"/>
        <v>0</v>
      </c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>
        <f t="shared" si="234"/>
        <v>0</v>
      </c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>
        <f t="shared" si="219"/>
        <v>0</v>
      </c>
      <c r="AV558" s="113"/>
      <c r="AW558" s="113"/>
      <c r="AX558" s="113">
        <f t="shared" si="237"/>
        <v>0</v>
      </c>
      <c r="AY558" s="113"/>
      <c r="AZ558" s="113"/>
      <c r="BA558" s="113"/>
      <c r="BB558" s="113">
        <f t="shared" si="235"/>
        <v>0</v>
      </c>
      <c r="BC558" s="113"/>
      <c r="BD558" s="113"/>
      <c r="BE558" s="113"/>
      <c r="BF558" s="113"/>
      <c r="BG558" s="113"/>
      <c r="BH558" s="113"/>
      <c r="BI558" s="113"/>
      <c r="BJ558" s="113"/>
      <c r="BK558" s="113"/>
      <c r="BL558" s="113"/>
      <c r="BM558" s="113"/>
      <c r="BN558" s="113"/>
    </row>
    <row r="559" hidden="1" spans="1:66">
      <c r="A559" s="102" t="s">
        <v>1078</v>
      </c>
      <c r="B559" s="101" t="s">
        <v>1079</v>
      </c>
      <c r="C559" s="113">
        <f t="shared" si="236"/>
        <v>0</v>
      </c>
      <c r="D559" s="113">
        <f t="shared" si="229"/>
        <v>0</v>
      </c>
      <c r="E559" s="113"/>
      <c r="F559" s="113"/>
      <c r="G559" s="113"/>
      <c r="H559" s="113"/>
      <c r="I559" s="113"/>
      <c r="J559" s="113"/>
      <c r="K559" s="113"/>
      <c r="L559" s="113">
        <f t="shared" si="230"/>
        <v>0</v>
      </c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>
        <f t="shared" si="234"/>
        <v>0</v>
      </c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>
        <f t="shared" si="219"/>
        <v>0</v>
      </c>
      <c r="AV559" s="113"/>
      <c r="AW559" s="113"/>
      <c r="AX559" s="113">
        <f t="shared" si="237"/>
        <v>0</v>
      </c>
      <c r="AY559" s="113"/>
      <c r="AZ559" s="113"/>
      <c r="BA559" s="113"/>
      <c r="BB559" s="113">
        <f t="shared" si="235"/>
        <v>0</v>
      </c>
      <c r="BC559" s="113"/>
      <c r="BD559" s="113"/>
      <c r="BE559" s="113"/>
      <c r="BF559" s="113"/>
      <c r="BG559" s="113"/>
      <c r="BH559" s="113"/>
      <c r="BI559" s="113"/>
      <c r="BJ559" s="113"/>
      <c r="BK559" s="113"/>
      <c r="BL559" s="113"/>
      <c r="BM559" s="113"/>
      <c r="BN559" s="113"/>
    </row>
    <row r="560" hidden="1" spans="1:66">
      <c r="A560" s="102" t="s">
        <v>1080</v>
      </c>
      <c r="B560" s="101" t="s">
        <v>1081</v>
      </c>
      <c r="C560" s="113">
        <f t="shared" si="236"/>
        <v>0</v>
      </c>
      <c r="D560" s="113">
        <f t="shared" si="229"/>
        <v>0</v>
      </c>
      <c r="E560" s="113"/>
      <c r="F560" s="113"/>
      <c r="G560" s="113"/>
      <c r="H560" s="113"/>
      <c r="I560" s="113"/>
      <c r="J560" s="113"/>
      <c r="K560" s="113"/>
      <c r="L560" s="113">
        <f t="shared" si="230"/>
        <v>0</v>
      </c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>
        <f t="shared" si="234"/>
        <v>0</v>
      </c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>
        <f t="shared" si="219"/>
        <v>0</v>
      </c>
      <c r="AV560" s="113"/>
      <c r="AW560" s="113"/>
      <c r="AX560" s="113">
        <f t="shared" si="237"/>
        <v>0</v>
      </c>
      <c r="AY560" s="113"/>
      <c r="AZ560" s="113"/>
      <c r="BA560" s="113"/>
      <c r="BB560" s="113">
        <f t="shared" si="235"/>
        <v>0</v>
      </c>
      <c r="BC560" s="113"/>
      <c r="BD560" s="113"/>
      <c r="BE560" s="113"/>
      <c r="BF560" s="113"/>
      <c r="BG560" s="113"/>
      <c r="BH560" s="113"/>
      <c r="BI560" s="113"/>
      <c r="BJ560" s="113"/>
      <c r="BK560" s="113"/>
      <c r="BL560" s="113"/>
      <c r="BM560" s="113"/>
      <c r="BN560" s="113"/>
    </row>
    <row r="561" hidden="1" spans="1:66">
      <c r="A561" s="102" t="s">
        <v>1082</v>
      </c>
      <c r="B561" s="101" t="s">
        <v>1083</v>
      </c>
      <c r="C561" s="113">
        <f t="shared" si="236"/>
        <v>0</v>
      </c>
      <c r="D561" s="113">
        <f t="shared" si="229"/>
        <v>0</v>
      </c>
      <c r="E561" s="113"/>
      <c r="F561" s="113"/>
      <c r="G561" s="113"/>
      <c r="H561" s="113"/>
      <c r="I561" s="113"/>
      <c r="J561" s="113"/>
      <c r="K561" s="113"/>
      <c r="L561" s="113">
        <f t="shared" si="230"/>
        <v>0</v>
      </c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>
        <f t="shared" si="234"/>
        <v>0</v>
      </c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>
        <f t="shared" si="219"/>
        <v>0</v>
      </c>
      <c r="AV561" s="113"/>
      <c r="AW561" s="113"/>
      <c r="AX561" s="113">
        <f t="shared" si="237"/>
        <v>0</v>
      </c>
      <c r="AY561" s="113"/>
      <c r="AZ561" s="113"/>
      <c r="BA561" s="113"/>
      <c r="BB561" s="113">
        <f t="shared" si="235"/>
        <v>0</v>
      </c>
      <c r="BC561" s="113"/>
      <c r="BD561" s="113"/>
      <c r="BE561" s="113"/>
      <c r="BF561" s="113"/>
      <c r="BG561" s="113"/>
      <c r="BH561" s="113"/>
      <c r="BI561" s="113"/>
      <c r="BJ561" s="113"/>
      <c r="BK561" s="113"/>
      <c r="BL561" s="113"/>
      <c r="BM561" s="113"/>
      <c r="BN561" s="113"/>
    </row>
    <row r="562" hidden="1" spans="1:66">
      <c r="A562" s="102" t="s">
        <v>1084</v>
      </c>
      <c r="B562" s="101" t="s">
        <v>192</v>
      </c>
      <c r="C562" s="113">
        <f t="shared" si="236"/>
        <v>0</v>
      </c>
      <c r="D562" s="113">
        <f t="shared" si="229"/>
        <v>0</v>
      </c>
      <c r="E562" s="113"/>
      <c r="F562" s="113"/>
      <c r="G562" s="113"/>
      <c r="H562" s="113"/>
      <c r="I562" s="113"/>
      <c r="J562" s="113"/>
      <c r="K562" s="113"/>
      <c r="L562" s="113">
        <f t="shared" si="230"/>
        <v>0</v>
      </c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>
        <f t="shared" si="234"/>
        <v>0</v>
      </c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>
        <f t="shared" si="219"/>
        <v>0</v>
      </c>
      <c r="AV562" s="113"/>
      <c r="AW562" s="113"/>
      <c r="AX562" s="113">
        <f t="shared" si="237"/>
        <v>0</v>
      </c>
      <c r="AY562" s="113"/>
      <c r="AZ562" s="113"/>
      <c r="BA562" s="113"/>
      <c r="BB562" s="113">
        <f t="shared" si="235"/>
        <v>0</v>
      </c>
      <c r="BC562" s="113"/>
      <c r="BD562" s="113"/>
      <c r="BE562" s="113"/>
      <c r="BF562" s="113"/>
      <c r="BG562" s="113"/>
      <c r="BH562" s="113"/>
      <c r="BI562" s="113"/>
      <c r="BJ562" s="113"/>
      <c r="BK562" s="113"/>
      <c r="BL562" s="113"/>
      <c r="BM562" s="113"/>
      <c r="BN562" s="113"/>
    </row>
    <row r="563" hidden="1" spans="1:66">
      <c r="A563" s="102" t="s">
        <v>1085</v>
      </c>
      <c r="B563" s="101" t="s">
        <v>1086</v>
      </c>
      <c r="C563" s="113">
        <f t="shared" si="236"/>
        <v>0</v>
      </c>
      <c r="D563" s="113">
        <f t="shared" si="229"/>
        <v>0</v>
      </c>
      <c r="E563" s="113"/>
      <c r="F563" s="113"/>
      <c r="G563" s="113"/>
      <c r="H563" s="113"/>
      <c r="I563" s="113"/>
      <c r="J563" s="113"/>
      <c r="K563" s="113"/>
      <c r="L563" s="113">
        <f t="shared" si="230"/>
        <v>0</v>
      </c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>
        <f t="shared" si="234"/>
        <v>0</v>
      </c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>
        <f t="shared" si="219"/>
        <v>0</v>
      </c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  <c r="BF563" s="113"/>
      <c r="BG563" s="113"/>
      <c r="BH563" s="113"/>
      <c r="BI563" s="113"/>
      <c r="BJ563" s="113"/>
      <c r="BK563" s="113"/>
      <c r="BL563" s="113"/>
      <c r="BM563" s="113"/>
      <c r="BN563" s="113"/>
    </row>
    <row r="564" hidden="1" spans="1:66">
      <c r="A564" s="102" t="s">
        <v>1087</v>
      </c>
      <c r="B564" s="101" t="s">
        <v>167</v>
      </c>
      <c r="C564" s="113">
        <f t="shared" si="236"/>
        <v>0</v>
      </c>
      <c r="D564" s="113">
        <f t="shared" si="229"/>
        <v>0</v>
      </c>
      <c r="E564" s="113"/>
      <c r="F564" s="113"/>
      <c r="G564" s="113"/>
      <c r="H564" s="113"/>
      <c r="I564" s="113"/>
      <c r="J564" s="113"/>
      <c r="K564" s="113"/>
      <c r="L564" s="113">
        <f t="shared" si="230"/>
        <v>0</v>
      </c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>
        <f t="shared" si="234"/>
        <v>0</v>
      </c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>
        <f t="shared" si="219"/>
        <v>0</v>
      </c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  <c r="BH564" s="113"/>
      <c r="BI564" s="113"/>
      <c r="BJ564" s="113"/>
      <c r="BK564" s="113"/>
      <c r="BL564" s="113"/>
      <c r="BM564" s="113"/>
      <c r="BN564" s="113"/>
    </row>
    <row r="565" hidden="1" spans="1:66">
      <c r="A565" s="102" t="s">
        <v>1088</v>
      </c>
      <c r="B565" s="101" t="s">
        <v>1089</v>
      </c>
      <c r="C565" s="113">
        <f t="shared" si="236"/>
        <v>0</v>
      </c>
      <c r="D565" s="113">
        <f t="shared" si="229"/>
        <v>0</v>
      </c>
      <c r="E565" s="113"/>
      <c r="F565" s="113"/>
      <c r="G565" s="113"/>
      <c r="H565" s="113"/>
      <c r="I565" s="113"/>
      <c r="J565" s="113"/>
      <c r="K565" s="113"/>
      <c r="L565" s="113">
        <f t="shared" si="230"/>
        <v>0</v>
      </c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>
        <f t="shared" si="234"/>
        <v>0</v>
      </c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>
        <f t="shared" si="219"/>
        <v>0</v>
      </c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  <c r="BH565" s="113"/>
      <c r="BI565" s="113"/>
      <c r="BJ565" s="113"/>
      <c r="BK565" s="113"/>
      <c r="BL565" s="113"/>
      <c r="BM565" s="113"/>
      <c r="BN565" s="113"/>
    </row>
    <row r="566" hidden="1" spans="1:66">
      <c r="A566" s="102" t="s">
        <v>1090</v>
      </c>
      <c r="B566" s="101" t="s">
        <v>1091</v>
      </c>
      <c r="C566" s="113">
        <f t="shared" si="236"/>
        <v>0</v>
      </c>
      <c r="D566" s="113">
        <f t="shared" si="229"/>
        <v>0</v>
      </c>
      <c r="E566" s="113"/>
      <c r="F566" s="113"/>
      <c r="G566" s="113"/>
      <c r="H566" s="113"/>
      <c r="I566" s="113"/>
      <c r="J566" s="113"/>
      <c r="K566" s="113"/>
      <c r="L566" s="113">
        <f t="shared" si="230"/>
        <v>0</v>
      </c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>
        <f t="shared" si="234"/>
        <v>0</v>
      </c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>
        <f t="shared" si="219"/>
        <v>0</v>
      </c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  <c r="BH566" s="113"/>
      <c r="BI566" s="113"/>
      <c r="BJ566" s="113"/>
      <c r="BK566" s="113"/>
      <c r="BL566" s="113"/>
      <c r="BM566" s="113"/>
      <c r="BN566" s="113"/>
    </row>
    <row r="567" hidden="1" spans="1:66">
      <c r="A567" s="102" t="s">
        <v>1092</v>
      </c>
      <c r="B567" s="101" t="s">
        <v>1093</v>
      </c>
      <c r="C567" s="113">
        <f t="shared" si="236"/>
        <v>0</v>
      </c>
      <c r="D567" s="113">
        <f t="shared" si="229"/>
        <v>0</v>
      </c>
      <c r="E567" s="113"/>
      <c r="F567" s="113"/>
      <c r="G567" s="113"/>
      <c r="H567" s="113"/>
      <c r="I567" s="113"/>
      <c r="J567" s="113"/>
      <c r="K567" s="113"/>
      <c r="L567" s="113">
        <f t="shared" si="230"/>
        <v>0</v>
      </c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>
        <f t="shared" si="234"/>
        <v>0</v>
      </c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>
        <f t="shared" si="219"/>
        <v>0</v>
      </c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  <c r="BH567" s="113"/>
      <c r="BI567" s="113"/>
      <c r="BJ567" s="113"/>
      <c r="BK567" s="113"/>
      <c r="BL567" s="113"/>
      <c r="BM567" s="113"/>
      <c r="BN567" s="113"/>
    </row>
    <row r="568" spans="1:66">
      <c r="A568" s="102">
        <v>2200199</v>
      </c>
      <c r="B568" s="101" t="s">
        <v>1094</v>
      </c>
      <c r="C568" s="113">
        <f t="shared" si="236"/>
        <v>211</v>
      </c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>
        <f t="shared" si="219"/>
        <v>211</v>
      </c>
      <c r="AV568" s="113"/>
      <c r="AW568" s="113">
        <v>211</v>
      </c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  <c r="BH568" s="113"/>
      <c r="BI568" s="113"/>
      <c r="BJ568" s="113"/>
      <c r="BK568" s="113"/>
      <c r="BL568" s="113"/>
      <c r="BM568" s="113"/>
      <c r="BN568" s="113"/>
    </row>
    <row r="569" hidden="1" spans="1:66">
      <c r="A569" s="102" t="s">
        <v>1095</v>
      </c>
      <c r="B569" s="101" t="s">
        <v>1096</v>
      </c>
      <c r="C569" s="113">
        <f t="shared" si="236"/>
        <v>0</v>
      </c>
      <c r="D569" s="113">
        <f t="shared" si="229"/>
        <v>0</v>
      </c>
      <c r="E569" s="113"/>
      <c r="F569" s="113"/>
      <c r="G569" s="113"/>
      <c r="H569" s="113"/>
      <c r="I569" s="113"/>
      <c r="J569" s="113"/>
      <c r="K569" s="113"/>
      <c r="L569" s="113">
        <f t="shared" si="230"/>
        <v>0</v>
      </c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>
        <f t="shared" si="234"/>
        <v>0</v>
      </c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  <c r="BH569" s="113"/>
      <c r="BI569" s="113"/>
      <c r="BJ569" s="113"/>
      <c r="BK569" s="113"/>
      <c r="BL569" s="113"/>
      <c r="BM569" s="113"/>
      <c r="BN569" s="113"/>
    </row>
    <row r="570" hidden="1" spans="1:66">
      <c r="A570" s="102" t="s">
        <v>1097</v>
      </c>
      <c r="B570" s="101" t="s">
        <v>1098</v>
      </c>
      <c r="C570" s="113">
        <f t="shared" si="236"/>
        <v>0</v>
      </c>
      <c r="D570" s="113">
        <f t="shared" si="229"/>
        <v>0</v>
      </c>
      <c r="E570" s="113"/>
      <c r="F570" s="113"/>
      <c r="G570" s="113"/>
      <c r="H570" s="113"/>
      <c r="I570" s="113"/>
      <c r="J570" s="113"/>
      <c r="K570" s="113"/>
      <c r="L570" s="113">
        <f t="shared" si="230"/>
        <v>0</v>
      </c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>
        <f t="shared" si="234"/>
        <v>0</v>
      </c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  <c r="BF570" s="113"/>
      <c r="BG570" s="113"/>
      <c r="BH570" s="113"/>
      <c r="BI570" s="113"/>
      <c r="BJ570" s="113"/>
      <c r="BK570" s="113"/>
      <c r="BL570" s="113"/>
      <c r="BM570" s="113"/>
      <c r="BN570" s="113"/>
    </row>
    <row r="571" spans="1:66">
      <c r="A571" s="102" t="s">
        <v>1099</v>
      </c>
      <c r="B571" s="101" t="s">
        <v>1100</v>
      </c>
      <c r="C571" s="113">
        <f t="shared" si="236"/>
        <v>32.7772885</v>
      </c>
      <c r="D571" s="113">
        <f t="shared" si="229"/>
        <v>28.6739385</v>
      </c>
      <c r="E571" s="113">
        <f>E572</f>
        <v>8.8764</v>
      </c>
      <c r="F571" s="113">
        <f t="shared" ref="F571:AI571" si="238">F572</f>
        <v>0</v>
      </c>
      <c r="G571" s="113">
        <f t="shared" si="238"/>
        <v>0</v>
      </c>
      <c r="H571" s="113">
        <f t="shared" si="238"/>
        <v>7.9961385</v>
      </c>
      <c r="I571" s="113">
        <f t="shared" si="238"/>
        <v>0</v>
      </c>
      <c r="J571" s="113">
        <f t="shared" si="238"/>
        <v>11.8014</v>
      </c>
      <c r="K571" s="113">
        <f t="shared" si="238"/>
        <v>0</v>
      </c>
      <c r="L571" s="113">
        <f t="shared" si="230"/>
        <v>2.53265</v>
      </c>
      <c r="M571" s="113">
        <f t="shared" si="238"/>
        <v>0.135</v>
      </c>
      <c r="N571" s="113">
        <f t="shared" si="238"/>
        <v>0</v>
      </c>
      <c r="O571" s="113">
        <f t="shared" si="238"/>
        <v>0</v>
      </c>
      <c r="P571" s="113">
        <f t="shared" si="238"/>
        <v>0.009</v>
      </c>
      <c r="Q571" s="113">
        <f t="shared" si="238"/>
        <v>0.126</v>
      </c>
      <c r="R571" s="113">
        <f t="shared" si="238"/>
        <v>0.081</v>
      </c>
      <c r="S571" s="113">
        <f t="shared" si="238"/>
        <v>0.26</v>
      </c>
      <c r="T571" s="113">
        <f t="shared" si="238"/>
        <v>0</v>
      </c>
      <c r="U571" s="113">
        <f t="shared" si="238"/>
        <v>0.27</v>
      </c>
      <c r="V571" s="113">
        <f t="shared" si="238"/>
        <v>0</v>
      </c>
      <c r="W571" s="113">
        <f t="shared" si="238"/>
        <v>0</v>
      </c>
      <c r="X571" s="113">
        <f t="shared" si="238"/>
        <v>0</v>
      </c>
      <c r="Y571" s="113">
        <f t="shared" si="238"/>
        <v>0.027</v>
      </c>
      <c r="Z571" s="113">
        <f t="shared" si="238"/>
        <v>0.310167</v>
      </c>
      <c r="AA571" s="113">
        <f t="shared" si="238"/>
        <v>0.02376</v>
      </c>
      <c r="AB571" s="113">
        <f t="shared" si="238"/>
        <v>0</v>
      </c>
      <c r="AC571" s="113">
        <f t="shared" si="238"/>
        <v>0</v>
      </c>
      <c r="AD571" s="113">
        <f t="shared" si="238"/>
        <v>0</v>
      </c>
      <c r="AE571" s="113">
        <f t="shared" si="238"/>
        <v>0</v>
      </c>
      <c r="AF571" s="113">
        <f t="shared" si="238"/>
        <v>0.310167</v>
      </c>
      <c r="AG571" s="113">
        <f t="shared" si="238"/>
        <v>0.413556</v>
      </c>
      <c r="AH571" s="113">
        <f t="shared" si="238"/>
        <v>0.54</v>
      </c>
      <c r="AI571" s="113">
        <f t="shared" si="238"/>
        <v>0.027</v>
      </c>
      <c r="AJ571" s="113">
        <f t="shared" si="234"/>
        <v>1.5707</v>
      </c>
      <c r="AK571" s="113">
        <f t="shared" ref="AK571:AT571" si="239">AK572</f>
        <v>0</v>
      </c>
      <c r="AL571" s="113">
        <f t="shared" si="239"/>
        <v>0</v>
      </c>
      <c r="AM571" s="113">
        <f t="shared" si="239"/>
        <v>0</v>
      </c>
      <c r="AN571" s="113">
        <f t="shared" si="239"/>
        <v>0</v>
      </c>
      <c r="AO571" s="113">
        <f t="shared" si="239"/>
        <v>0</v>
      </c>
      <c r="AP571" s="113">
        <f t="shared" si="239"/>
        <v>0</v>
      </c>
      <c r="AQ571" s="113">
        <f t="shared" si="239"/>
        <v>0</v>
      </c>
      <c r="AR571" s="113">
        <f t="shared" si="239"/>
        <v>0</v>
      </c>
      <c r="AS571" s="113">
        <f t="shared" si="239"/>
        <v>0</v>
      </c>
      <c r="AT571" s="113">
        <f t="shared" si="239"/>
        <v>1.5707</v>
      </c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  <c r="BH571" s="113"/>
      <c r="BI571" s="113"/>
      <c r="BJ571" s="113"/>
      <c r="BK571" s="113"/>
      <c r="BL571" s="113"/>
      <c r="BM571" s="113"/>
      <c r="BN571" s="113"/>
    </row>
    <row r="572" spans="1:66">
      <c r="A572" s="102" t="s">
        <v>1101</v>
      </c>
      <c r="B572" s="101" t="s">
        <v>1102</v>
      </c>
      <c r="C572" s="113">
        <f t="shared" si="236"/>
        <v>32.7772885</v>
      </c>
      <c r="D572" s="113">
        <f t="shared" si="229"/>
        <v>28.6739385</v>
      </c>
      <c r="E572" s="113">
        <v>8.8764</v>
      </c>
      <c r="F572" s="113">
        <v>0</v>
      </c>
      <c r="G572" s="113">
        <v>0</v>
      </c>
      <c r="H572" s="113">
        <v>7.9961385</v>
      </c>
      <c r="I572" s="113"/>
      <c r="J572" s="113">
        <v>11.8014</v>
      </c>
      <c r="K572" s="113">
        <v>0</v>
      </c>
      <c r="L572" s="113">
        <f t="shared" si="230"/>
        <v>2.53265</v>
      </c>
      <c r="M572" s="113">
        <v>0.135</v>
      </c>
      <c r="N572" s="113">
        <v>0</v>
      </c>
      <c r="O572" s="113"/>
      <c r="P572" s="113">
        <v>0.009</v>
      </c>
      <c r="Q572" s="113">
        <v>0.126</v>
      </c>
      <c r="R572" s="113">
        <v>0.081</v>
      </c>
      <c r="S572" s="113">
        <v>0.26</v>
      </c>
      <c r="T572" s="113"/>
      <c r="U572" s="113">
        <v>0.27</v>
      </c>
      <c r="V572" s="113"/>
      <c r="W572" s="113">
        <v>0</v>
      </c>
      <c r="X572" s="113"/>
      <c r="Y572" s="113">
        <v>0.027</v>
      </c>
      <c r="Z572" s="113">
        <v>0.310167</v>
      </c>
      <c r="AA572" s="113">
        <v>0.02376</v>
      </c>
      <c r="AB572" s="113">
        <v>0</v>
      </c>
      <c r="AC572" s="113"/>
      <c r="AD572" s="113"/>
      <c r="AE572" s="113"/>
      <c r="AF572" s="113">
        <v>0.310167</v>
      </c>
      <c r="AG572" s="113">
        <v>0.413556</v>
      </c>
      <c r="AH572" s="113">
        <v>0.54</v>
      </c>
      <c r="AI572" s="113">
        <v>0.027</v>
      </c>
      <c r="AJ572" s="113">
        <f t="shared" si="234"/>
        <v>1.5707</v>
      </c>
      <c r="AK572" s="113"/>
      <c r="AL572" s="113"/>
      <c r="AM572" s="113"/>
      <c r="AN572" s="113"/>
      <c r="AO572" s="113"/>
      <c r="AP572" s="113"/>
      <c r="AQ572" s="113">
        <v>0</v>
      </c>
      <c r="AR572" s="113"/>
      <c r="AS572" s="113"/>
      <c r="AT572" s="113">
        <v>1.5707</v>
      </c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3"/>
      <c r="BG572" s="113"/>
      <c r="BH572" s="113"/>
      <c r="BI572" s="113"/>
      <c r="BJ572" s="113"/>
      <c r="BK572" s="113"/>
      <c r="BL572" s="113"/>
      <c r="BM572" s="113"/>
      <c r="BN572" s="113"/>
    </row>
    <row r="573" hidden="1" spans="1:66">
      <c r="A573" s="102" t="s">
        <v>1103</v>
      </c>
      <c r="B573" s="101" t="s">
        <v>1104</v>
      </c>
      <c r="C573" s="113">
        <f t="shared" si="236"/>
        <v>0</v>
      </c>
      <c r="D573" s="113">
        <f t="shared" si="229"/>
        <v>0</v>
      </c>
      <c r="E573" s="113"/>
      <c r="F573" s="113"/>
      <c r="G573" s="113"/>
      <c r="H573" s="113"/>
      <c r="I573" s="113"/>
      <c r="J573" s="113"/>
      <c r="K573" s="113"/>
      <c r="L573" s="113">
        <f t="shared" si="230"/>
        <v>0</v>
      </c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>
        <f t="shared" si="234"/>
        <v>0</v>
      </c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  <c r="BH573" s="113"/>
      <c r="BI573" s="113"/>
      <c r="BJ573" s="113"/>
      <c r="BK573" s="113"/>
      <c r="BL573" s="113"/>
      <c r="BM573" s="113"/>
      <c r="BN573" s="113"/>
    </row>
    <row r="574" spans="1:66">
      <c r="A574" s="102" t="s">
        <v>1105</v>
      </c>
      <c r="B574" s="101" t="s">
        <v>141</v>
      </c>
      <c r="C574" s="113">
        <f t="shared" si="236"/>
        <v>366.7857</v>
      </c>
      <c r="D574" s="113">
        <f t="shared" si="229"/>
        <v>0</v>
      </c>
      <c r="E574" s="113"/>
      <c r="F574" s="113"/>
      <c r="G574" s="113"/>
      <c r="H574" s="113"/>
      <c r="I574" s="113"/>
      <c r="J574" s="113"/>
      <c r="K574" s="113"/>
      <c r="L574" s="113">
        <f t="shared" si="230"/>
        <v>0</v>
      </c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>
        <f>AJ575+AJ577</f>
        <v>366.7857</v>
      </c>
      <c r="AK574" s="113">
        <f t="shared" ref="AK574:AT574" si="240">AK577+AK579</f>
        <v>0</v>
      </c>
      <c r="AL574" s="113">
        <f t="shared" si="240"/>
        <v>0</v>
      </c>
      <c r="AM574" s="113">
        <f t="shared" si="240"/>
        <v>0</v>
      </c>
      <c r="AN574" s="113">
        <f t="shared" si="240"/>
        <v>0</v>
      </c>
      <c r="AO574" s="113">
        <f t="shared" si="240"/>
        <v>0</v>
      </c>
      <c r="AP574" s="113">
        <f t="shared" si="240"/>
        <v>0</v>
      </c>
      <c r="AQ574" s="113">
        <f t="shared" si="240"/>
        <v>0</v>
      </c>
      <c r="AR574" s="113">
        <f t="shared" si="240"/>
        <v>0</v>
      </c>
      <c r="AS574" s="113">
        <f t="shared" si="240"/>
        <v>366.7857</v>
      </c>
      <c r="AT574" s="113">
        <f t="shared" si="240"/>
        <v>0</v>
      </c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  <c r="BJ574" s="113"/>
      <c r="BK574" s="113"/>
      <c r="BL574" s="113"/>
      <c r="BM574" s="113"/>
      <c r="BN574" s="113"/>
    </row>
    <row r="575" hidden="1" spans="1:66">
      <c r="A575" s="102">
        <v>22101</v>
      </c>
      <c r="B575" s="101" t="s">
        <v>1106</v>
      </c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>
        <f>AJ576</f>
        <v>0</v>
      </c>
      <c r="AK575" s="113">
        <f t="shared" ref="AK575:AQ575" si="241">AK576</f>
        <v>0</v>
      </c>
      <c r="AL575" s="113">
        <f t="shared" si="241"/>
        <v>0</v>
      </c>
      <c r="AM575" s="113">
        <f t="shared" si="241"/>
        <v>0</v>
      </c>
      <c r="AN575" s="113">
        <f t="shared" si="241"/>
        <v>0</v>
      </c>
      <c r="AO575" s="113">
        <f t="shared" si="241"/>
        <v>0</v>
      </c>
      <c r="AP575" s="113">
        <f t="shared" si="241"/>
        <v>0</v>
      </c>
      <c r="AQ575" s="113">
        <f t="shared" si="241"/>
        <v>0</v>
      </c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  <c r="BH575" s="113"/>
      <c r="BI575" s="113"/>
      <c r="BJ575" s="113"/>
      <c r="BK575" s="113"/>
      <c r="BL575" s="113"/>
      <c r="BM575" s="113"/>
      <c r="BN575" s="113"/>
    </row>
    <row r="576" hidden="1" spans="1:66">
      <c r="A576" s="102">
        <v>2210105</v>
      </c>
      <c r="B576" s="101" t="s">
        <v>1107</v>
      </c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>
        <f>SUM(AK576:AT576)</f>
        <v>0</v>
      </c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  <c r="BH576" s="113"/>
      <c r="BI576" s="113"/>
      <c r="BJ576" s="113"/>
      <c r="BK576" s="113"/>
      <c r="BL576" s="113"/>
      <c r="BM576" s="113"/>
      <c r="BN576" s="113"/>
    </row>
    <row r="577" spans="1:66">
      <c r="A577" s="102" t="s">
        <v>1108</v>
      </c>
      <c r="B577" s="101" t="s">
        <v>1109</v>
      </c>
      <c r="C577" s="113">
        <f t="shared" ref="C577:C615" si="242">D577+L577+AJ577+AU577+AX577+BB577+BK577</f>
        <v>366.7857</v>
      </c>
      <c r="D577" s="113">
        <f t="shared" ref="D577:D613" si="243">SUM(E577:K577)</f>
        <v>0</v>
      </c>
      <c r="E577" s="113"/>
      <c r="F577" s="113"/>
      <c r="G577" s="113"/>
      <c r="H577" s="113"/>
      <c r="I577" s="113"/>
      <c r="J577" s="113"/>
      <c r="K577" s="113"/>
      <c r="L577" s="113">
        <f t="shared" ref="L577:L606" si="244">SUM(M577:AI577)</f>
        <v>0</v>
      </c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>
        <f>SUM(AJ578)</f>
        <v>366.7857</v>
      </c>
      <c r="AK577" s="113">
        <f t="shared" ref="AK577:AT577" si="245">SUM(AK578)</f>
        <v>0</v>
      </c>
      <c r="AL577" s="113">
        <f t="shared" si="245"/>
        <v>0</v>
      </c>
      <c r="AM577" s="113">
        <f t="shared" si="245"/>
        <v>0</v>
      </c>
      <c r="AN577" s="113">
        <f t="shared" si="245"/>
        <v>0</v>
      </c>
      <c r="AO577" s="113">
        <f t="shared" si="245"/>
        <v>0</v>
      </c>
      <c r="AP577" s="113">
        <f t="shared" si="245"/>
        <v>0</v>
      </c>
      <c r="AQ577" s="113">
        <f t="shared" si="245"/>
        <v>0</v>
      </c>
      <c r="AR577" s="113">
        <f t="shared" si="245"/>
        <v>0</v>
      </c>
      <c r="AS577" s="113">
        <f t="shared" si="245"/>
        <v>366.7857</v>
      </c>
      <c r="AT577" s="113">
        <f t="shared" si="245"/>
        <v>0</v>
      </c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  <c r="BH577" s="113"/>
      <c r="BI577" s="113"/>
      <c r="BJ577" s="113"/>
      <c r="BK577" s="113"/>
      <c r="BL577" s="113"/>
      <c r="BM577" s="113"/>
      <c r="BN577" s="113"/>
    </row>
    <row r="578" spans="1:66">
      <c r="A578" s="102" t="s">
        <v>1110</v>
      </c>
      <c r="B578" s="101" t="s">
        <v>1111</v>
      </c>
      <c r="C578" s="113">
        <f t="shared" si="242"/>
        <v>366.7857</v>
      </c>
      <c r="D578" s="113">
        <f t="shared" si="243"/>
        <v>0</v>
      </c>
      <c r="E578" s="113"/>
      <c r="F578" s="113"/>
      <c r="G578" s="113"/>
      <c r="H578" s="113"/>
      <c r="I578" s="113"/>
      <c r="J578" s="113"/>
      <c r="K578" s="113"/>
      <c r="L578" s="113">
        <f t="shared" si="244"/>
        <v>0</v>
      </c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>
        <f t="shared" ref="AJ578:AJ606" si="246">SUM(AK578:AT578)</f>
        <v>366.7857</v>
      </c>
      <c r="AK578" s="113"/>
      <c r="AL578" s="113"/>
      <c r="AM578" s="113"/>
      <c r="AN578" s="113"/>
      <c r="AO578" s="113"/>
      <c r="AP578" s="113"/>
      <c r="AQ578" s="113"/>
      <c r="AR578" s="113"/>
      <c r="AS578" s="113">
        <v>366.7857</v>
      </c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  <c r="BH578" s="113"/>
      <c r="BI578" s="113"/>
      <c r="BJ578" s="113"/>
      <c r="BK578" s="113"/>
      <c r="BL578" s="113"/>
      <c r="BM578" s="113"/>
      <c r="BN578" s="113"/>
    </row>
    <row r="579" hidden="1" spans="1:66">
      <c r="A579" s="102" t="s">
        <v>1112</v>
      </c>
      <c r="B579" s="101" t="s">
        <v>1113</v>
      </c>
      <c r="C579" s="113">
        <f t="shared" si="242"/>
        <v>0</v>
      </c>
      <c r="D579" s="113">
        <f t="shared" si="243"/>
        <v>0</v>
      </c>
      <c r="E579" s="113"/>
      <c r="F579" s="113"/>
      <c r="G579" s="113"/>
      <c r="H579" s="113"/>
      <c r="I579" s="113"/>
      <c r="J579" s="113"/>
      <c r="K579" s="113"/>
      <c r="L579" s="113">
        <f t="shared" si="244"/>
        <v>0</v>
      </c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>
        <f t="shared" si="246"/>
        <v>0</v>
      </c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  <c r="BH579" s="113"/>
      <c r="BI579" s="113"/>
      <c r="BJ579" s="113"/>
      <c r="BK579" s="113"/>
      <c r="BL579" s="113"/>
      <c r="BM579" s="113"/>
      <c r="BN579" s="113"/>
    </row>
    <row r="580" hidden="1" spans="1:66">
      <c r="A580" s="102" t="s">
        <v>1114</v>
      </c>
      <c r="B580" s="101" t="s">
        <v>1115</v>
      </c>
      <c r="C580" s="113">
        <f t="shared" si="242"/>
        <v>0</v>
      </c>
      <c r="D580" s="113">
        <f t="shared" si="243"/>
        <v>0</v>
      </c>
      <c r="E580" s="113"/>
      <c r="F580" s="113"/>
      <c r="G580" s="113"/>
      <c r="H580" s="113"/>
      <c r="I580" s="113"/>
      <c r="J580" s="113"/>
      <c r="K580" s="113"/>
      <c r="L580" s="113">
        <f t="shared" si="244"/>
        <v>0</v>
      </c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>
        <f t="shared" si="246"/>
        <v>0</v>
      </c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  <c r="BH580" s="113"/>
      <c r="BI580" s="113"/>
      <c r="BJ580" s="113"/>
      <c r="BK580" s="113"/>
      <c r="BL580" s="113"/>
      <c r="BM580" s="113"/>
      <c r="BN580" s="113"/>
    </row>
    <row r="581" hidden="1" spans="1:66">
      <c r="A581" s="102" t="s">
        <v>1116</v>
      </c>
      <c r="B581" s="101" t="s">
        <v>1117</v>
      </c>
      <c r="C581" s="113">
        <f t="shared" si="242"/>
        <v>0</v>
      </c>
      <c r="D581" s="113">
        <f t="shared" si="243"/>
        <v>0</v>
      </c>
      <c r="E581" s="113"/>
      <c r="F581" s="113"/>
      <c r="G581" s="113"/>
      <c r="H581" s="113"/>
      <c r="I581" s="113"/>
      <c r="J581" s="113"/>
      <c r="K581" s="113"/>
      <c r="L581" s="113">
        <f t="shared" si="244"/>
        <v>0</v>
      </c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>
        <f t="shared" si="246"/>
        <v>0</v>
      </c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  <c r="BH581" s="113"/>
      <c r="BI581" s="113"/>
      <c r="BJ581" s="113"/>
      <c r="BK581" s="113"/>
      <c r="BL581" s="113"/>
      <c r="BM581" s="113"/>
      <c r="BN581" s="113"/>
    </row>
    <row r="582" hidden="1" spans="1:66">
      <c r="A582" s="102" t="s">
        <v>1118</v>
      </c>
      <c r="B582" s="101" t="s">
        <v>1119</v>
      </c>
      <c r="C582" s="113">
        <f t="shared" si="242"/>
        <v>0</v>
      </c>
      <c r="D582" s="113">
        <f t="shared" si="243"/>
        <v>0</v>
      </c>
      <c r="E582" s="113"/>
      <c r="F582" s="113"/>
      <c r="G582" s="113"/>
      <c r="H582" s="113"/>
      <c r="I582" s="113"/>
      <c r="J582" s="113"/>
      <c r="K582" s="113"/>
      <c r="L582" s="113">
        <f t="shared" si="244"/>
        <v>0</v>
      </c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>
        <f t="shared" si="246"/>
        <v>0</v>
      </c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  <c r="BF582" s="113"/>
      <c r="BG582" s="113"/>
      <c r="BH582" s="113"/>
      <c r="BI582" s="113"/>
      <c r="BJ582" s="113"/>
      <c r="BK582" s="113"/>
      <c r="BL582" s="113"/>
      <c r="BM582" s="113"/>
      <c r="BN582" s="113"/>
    </row>
    <row r="583" hidden="1" spans="1:66">
      <c r="A583" s="102" t="s">
        <v>1120</v>
      </c>
      <c r="B583" s="101" t="s">
        <v>167</v>
      </c>
      <c r="C583" s="113">
        <f t="shared" si="242"/>
        <v>0</v>
      </c>
      <c r="D583" s="113">
        <f t="shared" si="243"/>
        <v>0</v>
      </c>
      <c r="E583" s="113"/>
      <c r="F583" s="113"/>
      <c r="G583" s="113"/>
      <c r="H583" s="113"/>
      <c r="I583" s="113"/>
      <c r="J583" s="113"/>
      <c r="K583" s="113"/>
      <c r="L583" s="113">
        <f t="shared" si="244"/>
        <v>0</v>
      </c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>
        <f t="shared" si="246"/>
        <v>0</v>
      </c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  <c r="BH583" s="113"/>
      <c r="BI583" s="113"/>
      <c r="BJ583" s="113"/>
      <c r="BK583" s="113"/>
      <c r="BL583" s="113"/>
      <c r="BM583" s="113"/>
      <c r="BN583" s="113"/>
    </row>
    <row r="584" hidden="1" spans="1:66">
      <c r="A584" s="102" t="s">
        <v>1121</v>
      </c>
      <c r="B584" s="101" t="s">
        <v>169</v>
      </c>
      <c r="C584" s="113">
        <f t="shared" si="242"/>
        <v>0</v>
      </c>
      <c r="D584" s="113">
        <f t="shared" si="243"/>
        <v>0</v>
      </c>
      <c r="E584" s="113"/>
      <c r="F584" s="113"/>
      <c r="G584" s="113"/>
      <c r="H584" s="113"/>
      <c r="I584" s="113"/>
      <c r="J584" s="113"/>
      <c r="K584" s="113"/>
      <c r="L584" s="113">
        <f t="shared" si="244"/>
        <v>0</v>
      </c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>
        <f t="shared" si="246"/>
        <v>0</v>
      </c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  <c r="BF584" s="113"/>
      <c r="BG584" s="113"/>
      <c r="BH584" s="113"/>
      <c r="BI584" s="113"/>
      <c r="BJ584" s="113"/>
      <c r="BK584" s="113"/>
      <c r="BL584" s="113"/>
      <c r="BM584" s="113"/>
      <c r="BN584" s="113"/>
    </row>
    <row r="585" hidden="1" spans="1:66">
      <c r="A585" s="102" t="s">
        <v>1122</v>
      </c>
      <c r="B585" s="101" t="s">
        <v>1123</v>
      </c>
      <c r="C585" s="113">
        <f t="shared" si="242"/>
        <v>0</v>
      </c>
      <c r="D585" s="113">
        <f t="shared" si="243"/>
        <v>0</v>
      </c>
      <c r="E585" s="113"/>
      <c r="F585" s="113"/>
      <c r="G585" s="113"/>
      <c r="H585" s="113"/>
      <c r="I585" s="113"/>
      <c r="J585" s="113"/>
      <c r="K585" s="113"/>
      <c r="L585" s="113">
        <f t="shared" si="244"/>
        <v>0</v>
      </c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>
        <f t="shared" si="246"/>
        <v>0</v>
      </c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  <c r="BH585" s="113"/>
      <c r="BI585" s="113"/>
      <c r="BJ585" s="113"/>
      <c r="BK585" s="113"/>
      <c r="BL585" s="113"/>
      <c r="BM585" s="113"/>
      <c r="BN585" s="113"/>
    </row>
    <row r="586" hidden="1" spans="1:66">
      <c r="A586" s="102" t="s">
        <v>1124</v>
      </c>
      <c r="B586" s="101" t="s">
        <v>1125</v>
      </c>
      <c r="C586" s="113">
        <f t="shared" si="242"/>
        <v>0</v>
      </c>
      <c r="D586" s="113">
        <f t="shared" si="243"/>
        <v>0</v>
      </c>
      <c r="E586" s="113"/>
      <c r="F586" s="113"/>
      <c r="G586" s="113"/>
      <c r="H586" s="113"/>
      <c r="I586" s="113"/>
      <c r="J586" s="113"/>
      <c r="K586" s="113"/>
      <c r="L586" s="113">
        <f t="shared" si="244"/>
        <v>0</v>
      </c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>
        <f t="shared" si="246"/>
        <v>0</v>
      </c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  <c r="BH586" s="113"/>
      <c r="BI586" s="113"/>
      <c r="BJ586" s="113"/>
      <c r="BK586" s="113"/>
      <c r="BL586" s="113"/>
      <c r="BM586" s="113"/>
      <c r="BN586" s="113"/>
    </row>
    <row r="587" hidden="1" spans="1:66">
      <c r="A587" s="102" t="s">
        <v>1126</v>
      </c>
      <c r="B587" s="101" t="s">
        <v>1127</v>
      </c>
      <c r="C587" s="113">
        <f t="shared" si="242"/>
        <v>0</v>
      </c>
      <c r="D587" s="113">
        <f t="shared" si="243"/>
        <v>0</v>
      </c>
      <c r="E587" s="113"/>
      <c r="F587" s="113"/>
      <c r="G587" s="113"/>
      <c r="H587" s="113"/>
      <c r="I587" s="113"/>
      <c r="J587" s="113"/>
      <c r="K587" s="113"/>
      <c r="L587" s="113">
        <f t="shared" si="244"/>
        <v>0</v>
      </c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>
        <f t="shared" si="246"/>
        <v>0</v>
      </c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  <c r="BH587" s="113"/>
      <c r="BI587" s="113"/>
      <c r="BJ587" s="113"/>
      <c r="BK587" s="113"/>
      <c r="BL587" s="113"/>
      <c r="BM587" s="113"/>
      <c r="BN587" s="113"/>
    </row>
    <row r="588" hidden="1" spans="1:66">
      <c r="A588" s="102">
        <v>2220160</v>
      </c>
      <c r="B588" s="101" t="s">
        <v>192</v>
      </c>
      <c r="C588" s="113">
        <f t="shared" si="242"/>
        <v>0</v>
      </c>
      <c r="D588" s="113">
        <f t="shared" si="243"/>
        <v>0</v>
      </c>
      <c r="E588" s="113"/>
      <c r="F588" s="113"/>
      <c r="G588" s="113"/>
      <c r="H588" s="113"/>
      <c r="I588" s="113"/>
      <c r="J588" s="113"/>
      <c r="K588" s="113"/>
      <c r="L588" s="113">
        <f t="shared" si="244"/>
        <v>0</v>
      </c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>
        <f t="shared" si="246"/>
        <v>0</v>
      </c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  <c r="BH588" s="113"/>
      <c r="BI588" s="113"/>
      <c r="BJ588" s="113"/>
      <c r="BK588" s="113"/>
      <c r="BL588" s="113"/>
      <c r="BM588" s="113"/>
      <c r="BN588" s="113"/>
    </row>
    <row r="589" hidden="1" spans="1:66">
      <c r="A589" s="102" t="s">
        <v>1128</v>
      </c>
      <c r="B589" s="101" t="s">
        <v>1129</v>
      </c>
      <c r="C589" s="113">
        <f t="shared" si="242"/>
        <v>0</v>
      </c>
      <c r="D589" s="113">
        <f t="shared" si="243"/>
        <v>0</v>
      </c>
      <c r="E589" s="113"/>
      <c r="F589" s="113"/>
      <c r="G589" s="113"/>
      <c r="H589" s="113"/>
      <c r="I589" s="113"/>
      <c r="J589" s="113"/>
      <c r="K589" s="113"/>
      <c r="L589" s="113">
        <f t="shared" si="244"/>
        <v>0</v>
      </c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>
        <f t="shared" si="246"/>
        <v>0</v>
      </c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  <c r="BH589" s="113"/>
      <c r="BI589" s="113"/>
      <c r="BJ589" s="113"/>
      <c r="BK589" s="113"/>
      <c r="BL589" s="113"/>
      <c r="BM589" s="113"/>
      <c r="BN589" s="113"/>
    </row>
    <row r="590" spans="1:66">
      <c r="A590" s="102" t="s">
        <v>1130</v>
      </c>
      <c r="B590" s="101" t="s">
        <v>143</v>
      </c>
      <c r="C590" s="113">
        <f t="shared" si="242"/>
        <v>230</v>
      </c>
      <c r="D590" s="113">
        <f t="shared" si="243"/>
        <v>0</v>
      </c>
      <c r="E590" s="113"/>
      <c r="F590" s="113"/>
      <c r="G590" s="113"/>
      <c r="H590" s="113"/>
      <c r="I590" s="113"/>
      <c r="J590" s="113"/>
      <c r="K590" s="113"/>
      <c r="L590" s="113">
        <f t="shared" si="244"/>
        <v>0</v>
      </c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>
        <f t="shared" si="246"/>
        <v>0</v>
      </c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  <c r="BH590" s="113"/>
      <c r="BI590" s="113"/>
      <c r="BJ590" s="113"/>
      <c r="BK590" s="113">
        <f>SUM(BL590:BN590)</f>
        <v>230</v>
      </c>
      <c r="BL590" s="113"/>
      <c r="BM590" s="113"/>
      <c r="BN590" s="113">
        <v>230</v>
      </c>
    </row>
    <row r="591" spans="1:66">
      <c r="A591" s="102" t="s">
        <v>1130</v>
      </c>
      <c r="B591" s="101" t="s">
        <v>143</v>
      </c>
      <c r="C591" s="113">
        <f t="shared" si="242"/>
        <v>230</v>
      </c>
      <c r="D591" s="113">
        <f t="shared" si="243"/>
        <v>0</v>
      </c>
      <c r="E591" s="113"/>
      <c r="F591" s="113"/>
      <c r="G591" s="113"/>
      <c r="H591" s="113"/>
      <c r="I591" s="113"/>
      <c r="J591" s="113"/>
      <c r="K591" s="113"/>
      <c r="L591" s="113">
        <f t="shared" si="244"/>
        <v>0</v>
      </c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>
        <f t="shared" si="246"/>
        <v>0</v>
      </c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  <c r="BH591" s="113"/>
      <c r="BI591" s="113"/>
      <c r="BJ591" s="113"/>
      <c r="BK591" s="113">
        <f t="shared" ref="BK591:BK612" si="247">SUM(BL591:BN591)</f>
        <v>230</v>
      </c>
      <c r="BL591" s="113"/>
      <c r="BM591" s="113"/>
      <c r="BN591" s="113">
        <v>230</v>
      </c>
    </row>
    <row r="592" spans="1:66">
      <c r="A592" s="102" t="s">
        <v>1130</v>
      </c>
      <c r="B592" s="101" t="s">
        <v>143</v>
      </c>
      <c r="C592" s="113">
        <f t="shared" si="242"/>
        <v>230</v>
      </c>
      <c r="D592" s="113">
        <f t="shared" si="243"/>
        <v>0</v>
      </c>
      <c r="E592" s="113"/>
      <c r="F592" s="113"/>
      <c r="G592" s="113"/>
      <c r="H592" s="113"/>
      <c r="I592" s="113"/>
      <c r="J592" s="113"/>
      <c r="K592" s="113"/>
      <c r="L592" s="113">
        <f t="shared" si="244"/>
        <v>0</v>
      </c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>
        <f t="shared" si="246"/>
        <v>0</v>
      </c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  <c r="BF592" s="113"/>
      <c r="BG592" s="113"/>
      <c r="BH592" s="113"/>
      <c r="BI592" s="113"/>
      <c r="BJ592" s="113"/>
      <c r="BK592" s="113">
        <f t="shared" si="247"/>
        <v>230</v>
      </c>
      <c r="BL592" s="113"/>
      <c r="BM592" s="113"/>
      <c r="BN592" s="113">
        <v>230</v>
      </c>
    </row>
    <row r="593" hidden="1" spans="1:66">
      <c r="A593" s="102" t="s">
        <v>1131</v>
      </c>
      <c r="B593" s="101" t="s">
        <v>1132</v>
      </c>
      <c r="C593" s="113">
        <f t="shared" si="242"/>
        <v>0</v>
      </c>
      <c r="D593" s="113">
        <f t="shared" si="243"/>
        <v>0</v>
      </c>
      <c r="E593" s="113"/>
      <c r="F593" s="113"/>
      <c r="G593" s="113"/>
      <c r="H593" s="113"/>
      <c r="I593" s="113"/>
      <c r="J593" s="113"/>
      <c r="K593" s="113"/>
      <c r="L593" s="113">
        <f t="shared" si="244"/>
        <v>0</v>
      </c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>
        <f t="shared" si="246"/>
        <v>0</v>
      </c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  <c r="BJ593" s="113"/>
      <c r="BK593" s="113">
        <f t="shared" si="247"/>
        <v>0</v>
      </c>
      <c r="BL593" s="113"/>
      <c r="BM593" s="113"/>
      <c r="BN593" s="113"/>
    </row>
    <row r="594" hidden="1" spans="1:66">
      <c r="A594" s="102" t="s">
        <v>1133</v>
      </c>
      <c r="B594" s="101" t="s">
        <v>1134</v>
      </c>
      <c r="C594" s="113">
        <f t="shared" si="242"/>
        <v>0</v>
      </c>
      <c r="D594" s="113">
        <f t="shared" si="243"/>
        <v>0</v>
      </c>
      <c r="E594" s="113"/>
      <c r="F594" s="113"/>
      <c r="G594" s="113"/>
      <c r="H594" s="113"/>
      <c r="I594" s="113"/>
      <c r="J594" s="113"/>
      <c r="K594" s="113"/>
      <c r="L594" s="113">
        <f t="shared" si="244"/>
        <v>0</v>
      </c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>
        <f t="shared" si="246"/>
        <v>0</v>
      </c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  <c r="BH594" s="113"/>
      <c r="BI594" s="113"/>
      <c r="BJ594" s="113"/>
      <c r="BK594" s="113">
        <f t="shared" si="247"/>
        <v>0</v>
      </c>
      <c r="BL594" s="113"/>
      <c r="BM594" s="113"/>
      <c r="BN594" s="113"/>
    </row>
    <row r="595" hidden="1" spans="1:66">
      <c r="A595" s="102" t="s">
        <v>1133</v>
      </c>
      <c r="B595" s="101" t="s">
        <v>1134</v>
      </c>
      <c r="C595" s="113">
        <f t="shared" si="242"/>
        <v>0</v>
      </c>
      <c r="D595" s="113">
        <f t="shared" si="243"/>
        <v>0</v>
      </c>
      <c r="E595" s="113"/>
      <c r="F595" s="113"/>
      <c r="G595" s="113"/>
      <c r="H595" s="113"/>
      <c r="I595" s="113"/>
      <c r="J595" s="113"/>
      <c r="K595" s="113"/>
      <c r="L595" s="113">
        <f t="shared" si="244"/>
        <v>0</v>
      </c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>
        <f t="shared" si="246"/>
        <v>0</v>
      </c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  <c r="BJ595" s="113"/>
      <c r="BK595" s="113">
        <f t="shared" si="247"/>
        <v>0</v>
      </c>
      <c r="BL595" s="113"/>
      <c r="BM595" s="113"/>
      <c r="BN595" s="113"/>
    </row>
    <row r="596" hidden="1" spans="1:66">
      <c r="A596" s="102" t="s">
        <v>1135</v>
      </c>
      <c r="B596" s="101" t="s">
        <v>1136</v>
      </c>
      <c r="C596" s="113">
        <f t="shared" si="242"/>
        <v>0</v>
      </c>
      <c r="D596" s="113">
        <f t="shared" si="243"/>
        <v>0</v>
      </c>
      <c r="E596" s="113"/>
      <c r="F596" s="113"/>
      <c r="G596" s="113"/>
      <c r="H596" s="113"/>
      <c r="I596" s="113"/>
      <c r="J596" s="113"/>
      <c r="K596" s="113"/>
      <c r="L596" s="113">
        <f t="shared" si="244"/>
        <v>0</v>
      </c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>
        <f t="shared" si="246"/>
        <v>0</v>
      </c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>
        <f t="shared" si="247"/>
        <v>0</v>
      </c>
      <c r="BL596" s="113"/>
      <c r="BM596" s="113"/>
      <c r="BN596" s="113"/>
    </row>
    <row r="597" hidden="1" spans="1:66">
      <c r="A597" s="102" t="s">
        <v>1135</v>
      </c>
      <c r="B597" s="101" t="s">
        <v>1136</v>
      </c>
      <c r="C597" s="113">
        <f t="shared" si="242"/>
        <v>0</v>
      </c>
      <c r="D597" s="113">
        <f t="shared" si="243"/>
        <v>0</v>
      </c>
      <c r="E597" s="113"/>
      <c r="F597" s="113"/>
      <c r="G597" s="113"/>
      <c r="H597" s="113"/>
      <c r="I597" s="113"/>
      <c r="J597" s="113"/>
      <c r="K597" s="113"/>
      <c r="L597" s="113">
        <f t="shared" si="244"/>
        <v>0</v>
      </c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>
        <f t="shared" si="246"/>
        <v>0</v>
      </c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  <c r="BJ597" s="113"/>
      <c r="BK597" s="113">
        <f t="shared" si="247"/>
        <v>0</v>
      </c>
      <c r="BL597" s="113"/>
      <c r="BM597" s="113"/>
      <c r="BN597" s="113"/>
    </row>
    <row r="598" hidden="1" spans="1:66">
      <c r="A598" s="102" t="s">
        <v>1137</v>
      </c>
      <c r="B598" s="101" t="s">
        <v>1138</v>
      </c>
      <c r="C598" s="113">
        <f t="shared" si="242"/>
        <v>0</v>
      </c>
      <c r="D598" s="113">
        <f t="shared" si="243"/>
        <v>0</v>
      </c>
      <c r="E598" s="113"/>
      <c r="F598" s="113"/>
      <c r="G598" s="113"/>
      <c r="H598" s="113"/>
      <c r="I598" s="113"/>
      <c r="J598" s="113"/>
      <c r="K598" s="113"/>
      <c r="L598" s="113">
        <f t="shared" si="244"/>
        <v>0</v>
      </c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>
        <f t="shared" si="246"/>
        <v>0</v>
      </c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>
        <f t="shared" si="247"/>
        <v>0</v>
      </c>
      <c r="BL598" s="113"/>
      <c r="BM598" s="113"/>
      <c r="BN598" s="113"/>
    </row>
    <row r="599" hidden="1" spans="1:66">
      <c r="A599" s="102" t="s">
        <v>1139</v>
      </c>
      <c r="B599" s="101" t="s">
        <v>1140</v>
      </c>
      <c r="C599" s="113">
        <f t="shared" si="242"/>
        <v>0</v>
      </c>
      <c r="D599" s="113">
        <f t="shared" si="243"/>
        <v>0</v>
      </c>
      <c r="E599" s="113"/>
      <c r="F599" s="113"/>
      <c r="G599" s="113"/>
      <c r="H599" s="113"/>
      <c r="I599" s="113"/>
      <c r="J599" s="113"/>
      <c r="K599" s="113"/>
      <c r="L599" s="113">
        <f t="shared" si="244"/>
        <v>0</v>
      </c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>
        <f t="shared" si="246"/>
        <v>0</v>
      </c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>
        <f t="shared" si="247"/>
        <v>0</v>
      </c>
      <c r="BL599" s="113"/>
      <c r="BM599" s="113"/>
      <c r="BN599" s="113"/>
    </row>
    <row r="600" hidden="1" spans="1:66">
      <c r="A600" s="102" t="s">
        <v>1141</v>
      </c>
      <c r="B600" s="101" t="s">
        <v>1142</v>
      </c>
      <c r="C600" s="113">
        <f t="shared" si="242"/>
        <v>0</v>
      </c>
      <c r="D600" s="113">
        <f t="shared" si="243"/>
        <v>0</v>
      </c>
      <c r="E600" s="113"/>
      <c r="F600" s="113"/>
      <c r="G600" s="113"/>
      <c r="H600" s="113"/>
      <c r="I600" s="113"/>
      <c r="J600" s="113"/>
      <c r="K600" s="113"/>
      <c r="L600" s="113">
        <f t="shared" si="244"/>
        <v>0</v>
      </c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>
        <f t="shared" si="246"/>
        <v>0</v>
      </c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  <c r="BJ600" s="113"/>
      <c r="BK600" s="113">
        <f t="shared" si="247"/>
        <v>0</v>
      </c>
      <c r="BL600" s="113"/>
      <c r="BM600" s="113"/>
      <c r="BN600" s="113"/>
    </row>
    <row r="601" hidden="1" spans="1:66">
      <c r="A601" s="102" t="s">
        <v>1143</v>
      </c>
      <c r="B601" s="101" t="s">
        <v>1144</v>
      </c>
      <c r="C601" s="113">
        <f t="shared" si="242"/>
        <v>0</v>
      </c>
      <c r="D601" s="113">
        <f t="shared" si="243"/>
        <v>0</v>
      </c>
      <c r="E601" s="113"/>
      <c r="F601" s="113"/>
      <c r="G601" s="113"/>
      <c r="H601" s="113"/>
      <c r="I601" s="113"/>
      <c r="J601" s="113"/>
      <c r="K601" s="113"/>
      <c r="L601" s="113">
        <f t="shared" si="244"/>
        <v>0</v>
      </c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>
        <f t="shared" si="246"/>
        <v>0</v>
      </c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>
        <f t="shared" si="247"/>
        <v>0</v>
      </c>
      <c r="BL601" s="113"/>
      <c r="BM601" s="113"/>
      <c r="BN601" s="113"/>
    </row>
    <row r="602" hidden="1" spans="1:66">
      <c r="A602" s="102" t="s">
        <v>1143</v>
      </c>
      <c r="B602" s="101" t="s">
        <v>1144</v>
      </c>
      <c r="C602" s="113">
        <f t="shared" si="242"/>
        <v>0</v>
      </c>
      <c r="D602" s="113">
        <f t="shared" si="243"/>
        <v>0</v>
      </c>
      <c r="E602" s="113"/>
      <c r="F602" s="113"/>
      <c r="G602" s="113"/>
      <c r="H602" s="113"/>
      <c r="I602" s="113"/>
      <c r="J602" s="113"/>
      <c r="K602" s="113"/>
      <c r="L602" s="113">
        <f t="shared" si="244"/>
        <v>0</v>
      </c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>
        <f t="shared" si="246"/>
        <v>0</v>
      </c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>
        <f t="shared" si="247"/>
        <v>0</v>
      </c>
      <c r="BL602" s="113"/>
      <c r="BM602" s="113"/>
      <c r="BN602" s="113"/>
    </row>
    <row r="603" hidden="1" spans="1:66">
      <c r="A603" s="102" t="s">
        <v>1145</v>
      </c>
      <c r="B603" s="101" t="s">
        <v>1146</v>
      </c>
      <c r="C603" s="113">
        <f t="shared" si="242"/>
        <v>0</v>
      </c>
      <c r="D603" s="113">
        <f t="shared" si="243"/>
        <v>0</v>
      </c>
      <c r="E603" s="113"/>
      <c r="F603" s="113"/>
      <c r="G603" s="113"/>
      <c r="H603" s="113"/>
      <c r="I603" s="113"/>
      <c r="J603" s="113"/>
      <c r="K603" s="113"/>
      <c r="L603" s="113">
        <f t="shared" si="244"/>
        <v>0</v>
      </c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>
        <f t="shared" si="246"/>
        <v>0</v>
      </c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>
        <f t="shared" si="247"/>
        <v>0</v>
      </c>
      <c r="BL603" s="113"/>
      <c r="BM603" s="113"/>
      <c r="BN603" s="113"/>
    </row>
    <row r="604" hidden="1" spans="1:66">
      <c r="A604" s="102" t="s">
        <v>1145</v>
      </c>
      <c r="B604" s="101" t="s">
        <v>1146</v>
      </c>
      <c r="C604" s="113">
        <f t="shared" si="242"/>
        <v>0</v>
      </c>
      <c r="D604" s="113">
        <f t="shared" si="243"/>
        <v>0</v>
      </c>
      <c r="E604" s="113"/>
      <c r="F604" s="113"/>
      <c r="G604" s="113"/>
      <c r="H604" s="113"/>
      <c r="I604" s="113"/>
      <c r="J604" s="113"/>
      <c r="K604" s="113"/>
      <c r="L604" s="113">
        <f t="shared" si="244"/>
        <v>0</v>
      </c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>
        <f t="shared" si="246"/>
        <v>0</v>
      </c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>
        <f t="shared" si="247"/>
        <v>0</v>
      </c>
      <c r="BL604" s="113"/>
      <c r="BM604" s="113"/>
      <c r="BN604" s="113"/>
    </row>
    <row r="605" hidden="1" spans="1:66">
      <c r="A605" s="102" t="s">
        <v>1147</v>
      </c>
      <c r="B605" s="101" t="s">
        <v>1148</v>
      </c>
      <c r="C605" s="113">
        <f t="shared" si="242"/>
        <v>0</v>
      </c>
      <c r="D605" s="113">
        <f t="shared" si="243"/>
        <v>0</v>
      </c>
      <c r="E605" s="113"/>
      <c r="F605" s="113"/>
      <c r="G605" s="113"/>
      <c r="H605" s="113"/>
      <c r="I605" s="113"/>
      <c r="J605" s="113"/>
      <c r="K605" s="113"/>
      <c r="L605" s="113">
        <f t="shared" si="244"/>
        <v>0</v>
      </c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>
        <f t="shared" si="246"/>
        <v>0</v>
      </c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  <c r="BJ605" s="113"/>
      <c r="BK605" s="113">
        <f t="shared" si="247"/>
        <v>0</v>
      </c>
      <c r="BL605" s="113"/>
      <c r="BM605" s="113"/>
      <c r="BN605" s="113"/>
    </row>
    <row r="606" hidden="1" spans="1:66">
      <c r="A606" s="102" t="s">
        <v>1147</v>
      </c>
      <c r="B606" s="101" t="s">
        <v>1148</v>
      </c>
      <c r="C606" s="113">
        <f t="shared" si="242"/>
        <v>0</v>
      </c>
      <c r="D606" s="113">
        <f t="shared" si="243"/>
        <v>0</v>
      </c>
      <c r="E606" s="113"/>
      <c r="F606" s="113"/>
      <c r="G606" s="113"/>
      <c r="H606" s="113"/>
      <c r="I606" s="113"/>
      <c r="J606" s="113"/>
      <c r="K606" s="113"/>
      <c r="L606" s="113">
        <f t="shared" si="244"/>
        <v>0</v>
      </c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>
        <f t="shared" si="246"/>
        <v>0</v>
      </c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>
        <f t="shared" si="247"/>
        <v>0</v>
      </c>
      <c r="BL606" s="113"/>
      <c r="BM606" s="113"/>
      <c r="BN606" s="113"/>
    </row>
    <row r="607" spans="1:66">
      <c r="A607" s="102" t="s">
        <v>1149</v>
      </c>
      <c r="B607" s="101" t="s">
        <v>144</v>
      </c>
      <c r="C607" s="113">
        <f t="shared" si="242"/>
        <v>430</v>
      </c>
      <c r="D607" s="113">
        <f t="shared" ref="D607:AY607" si="248">SUM(D611)</f>
        <v>0</v>
      </c>
      <c r="E607" s="113">
        <f t="shared" si="248"/>
        <v>0</v>
      </c>
      <c r="F607" s="113">
        <f t="shared" si="248"/>
        <v>0</v>
      </c>
      <c r="G607" s="113">
        <f t="shared" si="248"/>
        <v>0</v>
      </c>
      <c r="H607" s="113">
        <f t="shared" si="248"/>
        <v>0</v>
      </c>
      <c r="I607" s="113">
        <f t="shared" si="248"/>
        <v>0</v>
      </c>
      <c r="J607" s="113">
        <f t="shared" si="248"/>
        <v>0</v>
      </c>
      <c r="K607" s="113">
        <f t="shared" si="248"/>
        <v>0</v>
      </c>
      <c r="L607" s="113">
        <f t="shared" si="248"/>
        <v>0</v>
      </c>
      <c r="M607" s="113">
        <f t="shared" si="248"/>
        <v>0</v>
      </c>
      <c r="N607" s="113">
        <f t="shared" si="248"/>
        <v>0</v>
      </c>
      <c r="O607" s="113">
        <f t="shared" si="248"/>
        <v>0</v>
      </c>
      <c r="P607" s="113">
        <f t="shared" si="248"/>
        <v>0</v>
      </c>
      <c r="Q607" s="113">
        <f t="shared" si="248"/>
        <v>0</v>
      </c>
      <c r="R607" s="113">
        <f t="shared" si="248"/>
        <v>0</v>
      </c>
      <c r="S607" s="113">
        <f t="shared" si="248"/>
        <v>0</v>
      </c>
      <c r="T607" s="113">
        <f t="shared" si="248"/>
        <v>0</v>
      </c>
      <c r="U607" s="113">
        <f t="shared" si="248"/>
        <v>0</v>
      </c>
      <c r="V607" s="113">
        <f t="shared" si="248"/>
        <v>0</v>
      </c>
      <c r="W607" s="113">
        <f t="shared" si="248"/>
        <v>0</v>
      </c>
      <c r="X607" s="113">
        <f t="shared" si="248"/>
        <v>0</v>
      </c>
      <c r="Y607" s="113">
        <f t="shared" si="248"/>
        <v>0</v>
      </c>
      <c r="Z607" s="113">
        <f t="shared" si="248"/>
        <v>0</v>
      </c>
      <c r="AA607" s="113"/>
      <c r="AB607" s="113"/>
      <c r="AC607" s="113">
        <f t="shared" si="248"/>
        <v>0</v>
      </c>
      <c r="AD607" s="113">
        <f t="shared" si="248"/>
        <v>0</v>
      </c>
      <c r="AE607" s="113">
        <f t="shared" si="248"/>
        <v>0</v>
      </c>
      <c r="AF607" s="113">
        <f t="shared" si="248"/>
        <v>0</v>
      </c>
      <c r="AG607" s="113">
        <f t="shared" si="248"/>
        <v>0</v>
      </c>
      <c r="AH607" s="113">
        <f t="shared" si="248"/>
        <v>0</v>
      </c>
      <c r="AI607" s="113">
        <f t="shared" si="248"/>
        <v>0</v>
      </c>
      <c r="AJ607" s="113">
        <f t="shared" si="248"/>
        <v>0</v>
      </c>
      <c r="AK607" s="113">
        <f t="shared" si="248"/>
        <v>0</v>
      </c>
      <c r="AL607" s="113">
        <f t="shared" si="248"/>
        <v>0</v>
      </c>
      <c r="AM607" s="113">
        <f t="shared" si="248"/>
        <v>0</v>
      </c>
      <c r="AN607" s="113">
        <f t="shared" si="248"/>
        <v>0</v>
      </c>
      <c r="AO607" s="113">
        <f t="shared" si="248"/>
        <v>0</v>
      </c>
      <c r="AP607" s="113">
        <f t="shared" si="248"/>
        <v>0</v>
      </c>
      <c r="AQ607" s="113">
        <f t="shared" si="248"/>
        <v>0</v>
      </c>
      <c r="AR607" s="113">
        <f t="shared" si="248"/>
        <v>0</v>
      </c>
      <c r="AS607" s="113">
        <f t="shared" si="248"/>
        <v>0</v>
      </c>
      <c r="AT607" s="113">
        <f t="shared" si="248"/>
        <v>0</v>
      </c>
      <c r="AU607" s="113">
        <f t="shared" si="248"/>
        <v>0</v>
      </c>
      <c r="AV607" s="113">
        <f t="shared" si="248"/>
        <v>0</v>
      </c>
      <c r="AW607" s="113">
        <f t="shared" si="248"/>
        <v>0</v>
      </c>
      <c r="AX607" s="113">
        <f t="shared" si="248"/>
        <v>0</v>
      </c>
      <c r="AY607" s="113">
        <f t="shared" si="248"/>
        <v>0</v>
      </c>
      <c r="AZ607" s="113"/>
      <c r="BA607" s="113">
        <f t="shared" ref="BA607:BJ607" si="249">SUM(BA611)</f>
        <v>0</v>
      </c>
      <c r="BB607" s="113">
        <f t="shared" si="249"/>
        <v>0</v>
      </c>
      <c r="BC607" s="113">
        <f t="shared" si="249"/>
        <v>0</v>
      </c>
      <c r="BD607" s="113">
        <f t="shared" si="249"/>
        <v>0</v>
      </c>
      <c r="BE607" s="113">
        <f t="shared" si="249"/>
        <v>0</v>
      </c>
      <c r="BF607" s="113">
        <f t="shared" si="249"/>
        <v>0</v>
      </c>
      <c r="BG607" s="113">
        <f t="shared" si="249"/>
        <v>0</v>
      </c>
      <c r="BH607" s="113">
        <f t="shared" si="249"/>
        <v>0</v>
      </c>
      <c r="BI607" s="113">
        <f t="shared" si="249"/>
        <v>0</v>
      </c>
      <c r="BJ607" s="113">
        <f t="shared" si="249"/>
        <v>0</v>
      </c>
      <c r="BK607" s="113">
        <f t="shared" si="247"/>
        <v>430</v>
      </c>
      <c r="BL607" s="113">
        <f>SUM(BL608:BL611)</f>
        <v>0</v>
      </c>
      <c r="BM607" s="113">
        <f>SUM(BM608:BM611)</f>
        <v>0</v>
      </c>
      <c r="BN607" s="113">
        <f>SUM(BN608:BN611)</f>
        <v>430</v>
      </c>
    </row>
    <row r="608" spans="1:66">
      <c r="A608" s="102">
        <v>22902</v>
      </c>
      <c r="B608" s="101" t="s">
        <v>1150</v>
      </c>
      <c r="C608" s="113">
        <f t="shared" si="242"/>
        <v>430</v>
      </c>
      <c r="D608" s="113">
        <f>SUM(D612)</f>
        <v>0</v>
      </c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>
        <f>SUM(BC608:BJ608)</f>
        <v>0</v>
      </c>
      <c r="BC608" s="113"/>
      <c r="BD608" s="113"/>
      <c r="BE608" s="113"/>
      <c r="BF608" s="113"/>
      <c r="BG608" s="113"/>
      <c r="BH608" s="113"/>
      <c r="BI608" s="113"/>
      <c r="BJ608" s="113"/>
      <c r="BK608" s="113">
        <f t="shared" si="247"/>
        <v>430</v>
      </c>
      <c r="BL608" s="113"/>
      <c r="BM608" s="113"/>
      <c r="BN608" s="113">
        <v>430</v>
      </c>
    </row>
    <row r="609" hidden="1" spans="1:66">
      <c r="A609" s="102"/>
      <c r="B609" s="101"/>
      <c r="C609" s="113">
        <f t="shared" si="242"/>
        <v>0</v>
      </c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  <c r="BJ609" s="113"/>
      <c r="BK609" s="113"/>
      <c r="BL609" s="113"/>
      <c r="BM609" s="113"/>
      <c r="BN609" s="113"/>
    </row>
    <row r="610" hidden="1" spans="1:66">
      <c r="A610" s="102"/>
      <c r="B610" s="101"/>
      <c r="C610" s="113">
        <f t="shared" si="242"/>
        <v>0</v>
      </c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  <c r="BJ610" s="113"/>
      <c r="BK610" s="113"/>
      <c r="BL610" s="113"/>
      <c r="BM610" s="113"/>
      <c r="BN610" s="113"/>
    </row>
    <row r="611" hidden="1" spans="1:66">
      <c r="A611" s="102" t="s">
        <v>1151</v>
      </c>
      <c r="B611" s="101" t="s">
        <v>144</v>
      </c>
      <c r="C611" s="113">
        <f t="shared" si="242"/>
        <v>0</v>
      </c>
      <c r="D611" s="113">
        <f>SUM(D612)</f>
        <v>0</v>
      </c>
      <c r="E611" s="113">
        <f t="shared" ref="E611:BJ611" si="250">SUM(E612)</f>
        <v>0</v>
      </c>
      <c r="F611" s="113">
        <f t="shared" si="250"/>
        <v>0</v>
      </c>
      <c r="G611" s="113">
        <f t="shared" si="250"/>
        <v>0</v>
      </c>
      <c r="H611" s="113">
        <f t="shared" si="250"/>
        <v>0</v>
      </c>
      <c r="I611" s="113">
        <f t="shared" si="250"/>
        <v>0</v>
      </c>
      <c r="J611" s="113">
        <f t="shared" si="250"/>
        <v>0</v>
      </c>
      <c r="K611" s="113">
        <f t="shared" si="250"/>
        <v>0</v>
      </c>
      <c r="L611" s="113">
        <f t="shared" si="250"/>
        <v>0</v>
      </c>
      <c r="M611" s="113">
        <f t="shared" si="250"/>
        <v>0</v>
      </c>
      <c r="N611" s="113">
        <f t="shared" si="250"/>
        <v>0</v>
      </c>
      <c r="O611" s="113">
        <f t="shared" si="250"/>
        <v>0</v>
      </c>
      <c r="P611" s="113">
        <f t="shared" si="250"/>
        <v>0</v>
      </c>
      <c r="Q611" s="113">
        <f t="shared" si="250"/>
        <v>0</v>
      </c>
      <c r="R611" s="113">
        <f t="shared" si="250"/>
        <v>0</v>
      </c>
      <c r="S611" s="113">
        <f t="shared" si="250"/>
        <v>0</v>
      </c>
      <c r="T611" s="113">
        <f t="shared" si="250"/>
        <v>0</v>
      </c>
      <c r="U611" s="113">
        <f t="shared" si="250"/>
        <v>0</v>
      </c>
      <c r="V611" s="113">
        <f t="shared" si="250"/>
        <v>0</v>
      </c>
      <c r="W611" s="113">
        <f t="shared" si="250"/>
        <v>0</v>
      </c>
      <c r="X611" s="113">
        <f t="shared" si="250"/>
        <v>0</v>
      </c>
      <c r="Y611" s="113">
        <f t="shared" si="250"/>
        <v>0</v>
      </c>
      <c r="Z611" s="113">
        <f t="shared" si="250"/>
        <v>0</v>
      </c>
      <c r="AA611" s="113"/>
      <c r="AB611" s="113"/>
      <c r="AC611" s="113">
        <f t="shared" si="250"/>
        <v>0</v>
      </c>
      <c r="AD611" s="113">
        <f t="shared" si="250"/>
        <v>0</v>
      </c>
      <c r="AE611" s="113">
        <f t="shared" si="250"/>
        <v>0</v>
      </c>
      <c r="AF611" s="113">
        <f t="shared" si="250"/>
        <v>0</v>
      </c>
      <c r="AG611" s="113">
        <f t="shared" si="250"/>
        <v>0</v>
      </c>
      <c r="AH611" s="113">
        <f t="shared" si="250"/>
        <v>0</v>
      </c>
      <c r="AI611" s="113">
        <f t="shared" si="250"/>
        <v>0</v>
      </c>
      <c r="AJ611" s="113">
        <f t="shared" si="250"/>
        <v>0</v>
      </c>
      <c r="AK611" s="113">
        <f t="shared" si="250"/>
        <v>0</v>
      </c>
      <c r="AL611" s="113">
        <f t="shared" si="250"/>
        <v>0</v>
      </c>
      <c r="AM611" s="113">
        <f t="shared" si="250"/>
        <v>0</v>
      </c>
      <c r="AN611" s="113">
        <f t="shared" si="250"/>
        <v>0</v>
      </c>
      <c r="AO611" s="113">
        <f t="shared" si="250"/>
        <v>0</v>
      </c>
      <c r="AP611" s="113">
        <f t="shared" si="250"/>
        <v>0</v>
      </c>
      <c r="AQ611" s="113">
        <f t="shared" si="250"/>
        <v>0</v>
      </c>
      <c r="AR611" s="113">
        <f t="shared" si="250"/>
        <v>0</v>
      </c>
      <c r="AS611" s="113">
        <f t="shared" si="250"/>
        <v>0</v>
      </c>
      <c r="AT611" s="113">
        <f t="shared" si="250"/>
        <v>0</v>
      </c>
      <c r="AU611" s="113">
        <f t="shared" si="250"/>
        <v>0</v>
      </c>
      <c r="AV611" s="113">
        <f t="shared" si="250"/>
        <v>0</v>
      </c>
      <c r="AW611" s="113">
        <f t="shared" si="250"/>
        <v>0</v>
      </c>
      <c r="AX611" s="113">
        <f t="shared" si="250"/>
        <v>0</v>
      </c>
      <c r="AY611" s="113">
        <f t="shared" si="250"/>
        <v>0</v>
      </c>
      <c r="AZ611" s="113"/>
      <c r="BA611" s="113">
        <f t="shared" si="250"/>
        <v>0</v>
      </c>
      <c r="BB611" s="113">
        <f>SUM(BC611:BJ611)</f>
        <v>0</v>
      </c>
      <c r="BC611" s="113">
        <f t="shared" si="250"/>
        <v>0</v>
      </c>
      <c r="BD611" s="113">
        <f t="shared" si="250"/>
        <v>0</v>
      </c>
      <c r="BE611" s="113">
        <f t="shared" si="250"/>
        <v>0</v>
      </c>
      <c r="BF611" s="113">
        <f t="shared" si="250"/>
        <v>0</v>
      </c>
      <c r="BG611" s="113">
        <f t="shared" si="250"/>
        <v>0</v>
      </c>
      <c r="BH611" s="113">
        <f t="shared" si="250"/>
        <v>0</v>
      </c>
      <c r="BI611" s="113">
        <f t="shared" si="250"/>
        <v>0</v>
      </c>
      <c r="BJ611" s="113">
        <f t="shared" si="250"/>
        <v>0</v>
      </c>
      <c r="BK611" s="113">
        <f t="shared" si="247"/>
        <v>0</v>
      </c>
      <c r="BL611" s="113">
        <f>SUM(BL612)</f>
        <v>0</v>
      </c>
      <c r="BM611" s="113">
        <f>SUM(BM612)</f>
        <v>0</v>
      </c>
      <c r="BN611" s="113">
        <f>SUM(BN612)</f>
        <v>0</v>
      </c>
    </row>
    <row r="612" hidden="1" spans="1:66">
      <c r="A612" s="102" t="s">
        <v>1152</v>
      </c>
      <c r="B612" s="101" t="s">
        <v>144</v>
      </c>
      <c r="C612" s="113">
        <f t="shared" si="242"/>
        <v>0</v>
      </c>
      <c r="D612" s="113">
        <f t="shared" si="243"/>
        <v>0</v>
      </c>
      <c r="E612" s="113"/>
      <c r="F612" s="113"/>
      <c r="G612" s="113"/>
      <c r="H612" s="113"/>
      <c r="I612" s="113"/>
      <c r="J612" s="113"/>
      <c r="K612" s="113"/>
      <c r="L612" s="113">
        <f>SUM(M612:AI612)</f>
        <v>0</v>
      </c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>
        <f>SUM(AK612:AT612)</f>
        <v>0</v>
      </c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>
        <f>SUM(BC612:BJ612)</f>
        <v>0</v>
      </c>
      <c r="BC612" s="113"/>
      <c r="BD612" s="113"/>
      <c r="BE612" s="113"/>
      <c r="BF612" s="113"/>
      <c r="BG612" s="113"/>
      <c r="BH612" s="113"/>
      <c r="BI612" s="113"/>
      <c r="BJ612" s="113"/>
      <c r="BK612" s="113">
        <f t="shared" si="247"/>
        <v>0</v>
      </c>
      <c r="BL612" s="113"/>
      <c r="BM612" s="113"/>
      <c r="BN612" s="113"/>
    </row>
    <row r="613" hidden="1" spans="1:66">
      <c r="A613" s="102"/>
      <c r="B613" s="101"/>
      <c r="C613" s="113">
        <f t="shared" si="242"/>
        <v>0</v>
      </c>
      <c r="D613" s="113">
        <f t="shared" si="243"/>
        <v>0</v>
      </c>
      <c r="E613" s="113"/>
      <c r="F613" s="113"/>
      <c r="G613" s="113"/>
      <c r="H613" s="113"/>
      <c r="I613" s="113"/>
      <c r="J613" s="113"/>
      <c r="K613" s="113"/>
      <c r="L613" s="113">
        <f>SUM(M613:AI613)</f>
        <v>0</v>
      </c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>
        <f>SUM(AK613:AT613)</f>
        <v>0</v>
      </c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  <c r="BH613" s="113"/>
      <c r="BI613" s="113"/>
      <c r="BJ613" s="113"/>
      <c r="BK613" s="113"/>
      <c r="BL613" s="113"/>
      <c r="BM613" s="113"/>
      <c r="BN613" s="113"/>
    </row>
    <row r="614" spans="1:66">
      <c r="A614" s="102">
        <v>231</v>
      </c>
      <c r="B614" s="101" t="s">
        <v>1153</v>
      </c>
      <c r="C614" s="113">
        <f t="shared" si="242"/>
        <v>500</v>
      </c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  <c r="BJ614" s="113"/>
      <c r="BK614" s="113">
        <f>SUM(BL614:BN614)</f>
        <v>500</v>
      </c>
      <c r="BL614" s="113"/>
      <c r="BM614" s="113"/>
      <c r="BN614" s="113">
        <f>SUM(BN615:BN618)</f>
        <v>500</v>
      </c>
    </row>
    <row r="615" spans="1:66">
      <c r="A615" s="102">
        <v>23103</v>
      </c>
      <c r="B615" s="101" t="s">
        <v>1154</v>
      </c>
      <c r="C615" s="113">
        <f t="shared" si="242"/>
        <v>500</v>
      </c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  <c r="BH615" s="113"/>
      <c r="BI615" s="113"/>
      <c r="BJ615" s="113"/>
      <c r="BK615" s="113">
        <f>SUM(BL615:BN615)</f>
        <v>500</v>
      </c>
      <c r="BL615" s="113"/>
      <c r="BM615" s="113"/>
      <c r="BN615" s="113">
        <v>500</v>
      </c>
    </row>
  </sheetData>
  <mergeCells count="11">
    <mergeCell ref="A1:BN1"/>
    <mergeCell ref="A3:A4"/>
    <mergeCell ref="B3:B4"/>
    <mergeCell ref="C3:C4"/>
    <mergeCell ref="L3:L4"/>
    <mergeCell ref="AJ3:AJ4"/>
    <mergeCell ref="AU3:AU4"/>
    <mergeCell ref="AX3:AX4"/>
    <mergeCell ref="BB3:BB4"/>
    <mergeCell ref="BK3:BK4"/>
    <mergeCell ref="D3:K4"/>
  </mergeCells>
  <printOptions horizontalCentered="1"/>
  <pageMargins left="0.904861111111111" right="0.904861111111111" top="0.984027777777778" bottom="0.984027777777778" header="0.314583333333333" footer="0.688888888888889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614"/>
  <sheetViews>
    <sheetView workbookViewId="0">
      <selection activeCell="A1" sqref="$A1:$XFD1048576"/>
    </sheetView>
  </sheetViews>
  <sheetFormatPr defaultColWidth="9" defaultRowHeight="13.5"/>
  <cols>
    <col min="1" max="1" width="13.875" style="97" customWidth="1"/>
    <col min="2" max="2" width="18.125" customWidth="1"/>
    <col min="3" max="3" width="10.5" customWidth="1"/>
    <col min="4" max="5" width="9.5" customWidth="1"/>
    <col min="6" max="7" width="9.125" customWidth="1"/>
    <col min="8" max="8" width="9.5" customWidth="1"/>
    <col min="9" max="9" width="9.125" customWidth="1"/>
    <col min="10" max="10" width="9.5" customWidth="1"/>
    <col min="11" max="11" width="9.125" customWidth="1"/>
    <col min="12" max="12" width="9.5" customWidth="1"/>
    <col min="13" max="35" width="9.125" customWidth="1"/>
    <col min="36" max="37" width="9.5" customWidth="1"/>
    <col min="38" max="46" width="9.125" customWidth="1"/>
    <col min="47" max="47" width="9.5" customWidth="1"/>
    <col min="48" max="48" width="9.125" customWidth="1"/>
    <col min="49" max="49" width="9.5" customWidth="1"/>
    <col min="50" max="62" width="9.125" customWidth="1"/>
    <col min="63" max="63" width="9.5" customWidth="1"/>
    <col min="64" max="65" width="9.125" customWidth="1"/>
    <col min="66" max="67" width="9.5" customWidth="1"/>
    <col min="257" max="257" width="13.875" customWidth="1"/>
    <col min="258" max="258" width="18.125" customWidth="1"/>
    <col min="259" max="259" width="10.5" customWidth="1"/>
    <col min="260" max="261" width="9.5" customWidth="1"/>
    <col min="262" max="263" width="9.125" customWidth="1"/>
    <col min="264" max="264" width="9.5" customWidth="1"/>
    <col min="265" max="265" width="9.125" customWidth="1"/>
    <col min="266" max="266" width="9.5" customWidth="1"/>
    <col min="267" max="267" width="9.125" customWidth="1"/>
    <col min="268" max="268" width="9.5" customWidth="1"/>
    <col min="269" max="291" width="9.125" customWidth="1"/>
    <col min="292" max="293" width="9.5" customWidth="1"/>
    <col min="294" max="302" width="9.125" customWidth="1"/>
    <col min="303" max="303" width="9.5" customWidth="1"/>
    <col min="304" max="304" width="9.125" customWidth="1"/>
    <col min="305" max="305" width="9.5" customWidth="1"/>
    <col min="306" max="318" width="9.125" customWidth="1"/>
    <col min="319" max="319" width="9.5" customWidth="1"/>
    <col min="320" max="321" width="9.125" customWidth="1"/>
    <col min="322" max="323" width="9.5" customWidth="1"/>
    <col min="513" max="513" width="13.875" customWidth="1"/>
    <col min="514" max="514" width="18.125" customWidth="1"/>
    <col min="515" max="515" width="10.5" customWidth="1"/>
    <col min="516" max="517" width="9.5" customWidth="1"/>
    <col min="518" max="519" width="9.125" customWidth="1"/>
    <col min="520" max="520" width="9.5" customWidth="1"/>
    <col min="521" max="521" width="9.125" customWidth="1"/>
    <col min="522" max="522" width="9.5" customWidth="1"/>
    <col min="523" max="523" width="9.125" customWidth="1"/>
    <col min="524" max="524" width="9.5" customWidth="1"/>
    <col min="525" max="547" width="9.125" customWidth="1"/>
    <col min="548" max="549" width="9.5" customWidth="1"/>
    <col min="550" max="558" width="9.125" customWidth="1"/>
    <col min="559" max="559" width="9.5" customWidth="1"/>
    <col min="560" max="560" width="9.125" customWidth="1"/>
    <col min="561" max="561" width="9.5" customWidth="1"/>
    <col min="562" max="574" width="9.125" customWidth="1"/>
    <col min="575" max="575" width="9.5" customWidth="1"/>
    <col min="576" max="577" width="9.125" customWidth="1"/>
    <col min="578" max="579" width="9.5" customWidth="1"/>
    <col min="769" max="769" width="13.875" customWidth="1"/>
    <col min="770" max="770" width="18.125" customWidth="1"/>
    <col min="771" max="771" width="10.5" customWidth="1"/>
    <col min="772" max="773" width="9.5" customWidth="1"/>
    <col min="774" max="775" width="9.125" customWidth="1"/>
    <col min="776" max="776" width="9.5" customWidth="1"/>
    <col min="777" max="777" width="9.125" customWidth="1"/>
    <col min="778" max="778" width="9.5" customWidth="1"/>
    <col min="779" max="779" width="9.125" customWidth="1"/>
    <col min="780" max="780" width="9.5" customWidth="1"/>
    <col min="781" max="803" width="9.125" customWidth="1"/>
    <col min="804" max="805" width="9.5" customWidth="1"/>
    <col min="806" max="814" width="9.125" customWidth="1"/>
    <col min="815" max="815" width="9.5" customWidth="1"/>
    <col min="816" max="816" width="9.125" customWidth="1"/>
    <col min="817" max="817" width="9.5" customWidth="1"/>
    <col min="818" max="830" width="9.125" customWidth="1"/>
    <col min="831" max="831" width="9.5" customWidth="1"/>
    <col min="832" max="833" width="9.125" customWidth="1"/>
    <col min="834" max="835" width="9.5" customWidth="1"/>
    <col min="1025" max="1025" width="13.875" customWidth="1"/>
    <col min="1026" max="1026" width="18.125" customWidth="1"/>
    <col min="1027" max="1027" width="10.5" customWidth="1"/>
    <col min="1028" max="1029" width="9.5" customWidth="1"/>
    <col min="1030" max="1031" width="9.125" customWidth="1"/>
    <col min="1032" max="1032" width="9.5" customWidth="1"/>
    <col min="1033" max="1033" width="9.125" customWidth="1"/>
    <col min="1034" max="1034" width="9.5" customWidth="1"/>
    <col min="1035" max="1035" width="9.125" customWidth="1"/>
    <col min="1036" max="1036" width="9.5" customWidth="1"/>
    <col min="1037" max="1059" width="9.125" customWidth="1"/>
    <col min="1060" max="1061" width="9.5" customWidth="1"/>
    <col min="1062" max="1070" width="9.125" customWidth="1"/>
    <col min="1071" max="1071" width="9.5" customWidth="1"/>
    <col min="1072" max="1072" width="9.125" customWidth="1"/>
    <col min="1073" max="1073" width="9.5" customWidth="1"/>
    <col min="1074" max="1086" width="9.125" customWidth="1"/>
    <col min="1087" max="1087" width="9.5" customWidth="1"/>
    <col min="1088" max="1089" width="9.125" customWidth="1"/>
    <col min="1090" max="1091" width="9.5" customWidth="1"/>
    <col min="1281" max="1281" width="13.875" customWidth="1"/>
    <col min="1282" max="1282" width="18.125" customWidth="1"/>
    <col min="1283" max="1283" width="10.5" customWidth="1"/>
    <col min="1284" max="1285" width="9.5" customWidth="1"/>
    <col min="1286" max="1287" width="9.125" customWidth="1"/>
    <col min="1288" max="1288" width="9.5" customWidth="1"/>
    <col min="1289" max="1289" width="9.125" customWidth="1"/>
    <col min="1290" max="1290" width="9.5" customWidth="1"/>
    <col min="1291" max="1291" width="9.125" customWidth="1"/>
    <col min="1292" max="1292" width="9.5" customWidth="1"/>
    <col min="1293" max="1315" width="9.125" customWidth="1"/>
    <col min="1316" max="1317" width="9.5" customWidth="1"/>
    <col min="1318" max="1326" width="9.125" customWidth="1"/>
    <col min="1327" max="1327" width="9.5" customWidth="1"/>
    <col min="1328" max="1328" width="9.125" customWidth="1"/>
    <col min="1329" max="1329" width="9.5" customWidth="1"/>
    <col min="1330" max="1342" width="9.125" customWidth="1"/>
    <col min="1343" max="1343" width="9.5" customWidth="1"/>
    <col min="1344" max="1345" width="9.125" customWidth="1"/>
    <col min="1346" max="1347" width="9.5" customWidth="1"/>
    <col min="1537" max="1537" width="13.875" customWidth="1"/>
    <col min="1538" max="1538" width="18.125" customWidth="1"/>
    <col min="1539" max="1539" width="10.5" customWidth="1"/>
    <col min="1540" max="1541" width="9.5" customWidth="1"/>
    <col min="1542" max="1543" width="9.125" customWidth="1"/>
    <col min="1544" max="1544" width="9.5" customWidth="1"/>
    <col min="1545" max="1545" width="9.125" customWidth="1"/>
    <col min="1546" max="1546" width="9.5" customWidth="1"/>
    <col min="1547" max="1547" width="9.125" customWidth="1"/>
    <col min="1548" max="1548" width="9.5" customWidth="1"/>
    <col min="1549" max="1571" width="9.125" customWidth="1"/>
    <col min="1572" max="1573" width="9.5" customWidth="1"/>
    <col min="1574" max="1582" width="9.125" customWidth="1"/>
    <col min="1583" max="1583" width="9.5" customWidth="1"/>
    <col min="1584" max="1584" width="9.125" customWidth="1"/>
    <col min="1585" max="1585" width="9.5" customWidth="1"/>
    <col min="1586" max="1598" width="9.125" customWidth="1"/>
    <col min="1599" max="1599" width="9.5" customWidth="1"/>
    <col min="1600" max="1601" width="9.125" customWidth="1"/>
    <col min="1602" max="1603" width="9.5" customWidth="1"/>
    <col min="1793" max="1793" width="13.875" customWidth="1"/>
    <col min="1794" max="1794" width="18.125" customWidth="1"/>
    <col min="1795" max="1795" width="10.5" customWidth="1"/>
    <col min="1796" max="1797" width="9.5" customWidth="1"/>
    <col min="1798" max="1799" width="9.125" customWidth="1"/>
    <col min="1800" max="1800" width="9.5" customWidth="1"/>
    <col min="1801" max="1801" width="9.125" customWidth="1"/>
    <col min="1802" max="1802" width="9.5" customWidth="1"/>
    <col min="1803" max="1803" width="9.125" customWidth="1"/>
    <col min="1804" max="1804" width="9.5" customWidth="1"/>
    <col min="1805" max="1827" width="9.125" customWidth="1"/>
    <col min="1828" max="1829" width="9.5" customWidth="1"/>
    <col min="1830" max="1838" width="9.125" customWidth="1"/>
    <col min="1839" max="1839" width="9.5" customWidth="1"/>
    <col min="1840" max="1840" width="9.125" customWidth="1"/>
    <col min="1841" max="1841" width="9.5" customWidth="1"/>
    <col min="1842" max="1854" width="9.125" customWidth="1"/>
    <col min="1855" max="1855" width="9.5" customWidth="1"/>
    <col min="1856" max="1857" width="9.125" customWidth="1"/>
    <col min="1858" max="1859" width="9.5" customWidth="1"/>
    <col min="2049" max="2049" width="13.875" customWidth="1"/>
    <col min="2050" max="2050" width="18.125" customWidth="1"/>
    <col min="2051" max="2051" width="10.5" customWidth="1"/>
    <col min="2052" max="2053" width="9.5" customWidth="1"/>
    <col min="2054" max="2055" width="9.125" customWidth="1"/>
    <col min="2056" max="2056" width="9.5" customWidth="1"/>
    <col min="2057" max="2057" width="9.125" customWidth="1"/>
    <col min="2058" max="2058" width="9.5" customWidth="1"/>
    <col min="2059" max="2059" width="9.125" customWidth="1"/>
    <col min="2060" max="2060" width="9.5" customWidth="1"/>
    <col min="2061" max="2083" width="9.125" customWidth="1"/>
    <col min="2084" max="2085" width="9.5" customWidth="1"/>
    <col min="2086" max="2094" width="9.125" customWidth="1"/>
    <col min="2095" max="2095" width="9.5" customWidth="1"/>
    <col min="2096" max="2096" width="9.125" customWidth="1"/>
    <col min="2097" max="2097" width="9.5" customWidth="1"/>
    <col min="2098" max="2110" width="9.125" customWidth="1"/>
    <col min="2111" max="2111" width="9.5" customWidth="1"/>
    <col min="2112" max="2113" width="9.125" customWidth="1"/>
    <col min="2114" max="2115" width="9.5" customWidth="1"/>
    <col min="2305" max="2305" width="13.875" customWidth="1"/>
    <col min="2306" max="2306" width="18.125" customWidth="1"/>
    <col min="2307" max="2307" width="10.5" customWidth="1"/>
    <col min="2308" max="2309" width="9.5" customWidth="1"/>
    <col min="2310" max="2311" width="9.125" customWidth="1"/>
    <col min="2312" max="2312" width="9.5" customWidth="1"/>
    <col min="2313" max="2313" width="9.125" customWidth="1"/>
    <col min="2314" max="2314" width="9.5" customWidth="1"/>
    <col min="2315" max="2315" width="9.125" customWidth="1"/>
    <col min="2316" max="2316" width="9.5" customWidth="1"/>
    <col min="2317" max="2339" width="9.125" customWidth="1"/>
    <col min="2340" max="2341" width="9.5" customWidth="1"/>
    <col min="2342" max="2350" width="9.125" customWidth="1"/>
    <col min="2351" max="2351" width="9.5" customWidth="1"/>
    <col min="2352" max="2352" width="9.125" customWidth="1"/>
    <col min="2353" max="2353" width="9.5" customWidth="1"/>
    <col min="2354" max="2366" width="9.125" customWidth="1"/>
    <col min="2367" max="2367" width="9.5" customWidth="1"/>
    <col min="2368" max="2369" width="9.125" customWidth="1"/>
    <col min="2370" max="2371" width="9.5" customWidth="1"/>
    <col min="2561" max="2561" width="13.875" customWidth="1"/>
    <col min="2562" max="2562" width="18.125" customWidth="1"/>
    <col min="2563" max="2563" width="10.5" customWidth="1"/>
    <col min="2564" max="2565" width="9.5" customWidth="1"/>
    <col min="2566" max="2567" width="9.125" customWidth="1"/>
    <col min="2568" max="2568" width="9.5" customWidth="1"/>
    <col min="2569" max="2569" width="9.125" customWidth="1"/>
    <col min="2570" max="2570" width="9.5" customWidth="1"/>
    <col min="2571" max="2571" width="9.125" customWidth="1"/>
    <col min="2572" max="2572" width="9.5" customWidth="1"/>
    <col min="2573" max="2595" width="9.125" customWidth="1"/>
    <col min="2596" max="2597" width="9.5" customWidth="1"/>
    <col min="2598" max="2606" width="9.125" customWidth="1"/>
    <col min="2607" max="2607" width="9.5" customWidth="1"/>
    <col min="2608" max="2608" width="9.125" customWidth="1"/>
    <col min="2609" max="2609" width="9.5" customWidth="1"/>
    <col min="2610" max="2622" width="9.125" customWidth="1"/>
    <col min="2623" max="2623" width="9.5" customWidth="1"/>
    <col min="2624" max="2625" width="9.125" customWidth="1"/>
    <col min="2626" max="2627" width="9.5" customWidth="1"/>
    <col min="2817" max="2817" width="13.875" customWidth="1"/>
    <col min="2818" max="2818" width="18.125" customWidth="1"/>
    <col min="2819" max="2819" width="10.5" customWidth="1"/>
    <col min="2820" max="2821" width="9.5" customWidth="1"/>
    <col min="2822" max="2823" width="9.125" customWidth="1"/>
    <col min="2824" max="2824" width="9.5" customWidth="1"/>
    <col min="2825" max="2825" width="9.125" customWidth="1"/>
    <col min="2826" max="2826" width="9.5" customWidth="1"/>
    <col min="2827" max="2827" width="9.125" customWidth="1"/>
    <col min="2828" max="2828" width="9.5" customWidth="1"/>
    <col min="2829" max="2851" width="9.125" customWidth="1"/>
    <col min="2852" max="2853" width="9.5" customWidth="1"/>
    <col min="2854" max="2862" width="9.125" customWidth="1"/>
    <col min="2863" max="2863" width="9.5" customWidth="1"/>
    <col min="2864" max="2864" width="9.125" customWidth="1"/>
    <col min="2865" max="2865" width="9.5" customWidth="1"/>
    <col min="2866" max="2878" width="9.125" customWidth="1"/>
    <col min="2879" max="2879" width="9.5" customWidth="1"/>
    <col min="2880" max="2881" width="9.125" customWidth="1"/>
    <col min="2882" max="2883" width="9.5" customWidth="1"/>
    <col min="3073" max="3073" width="13.875" customWidth="1"/>
    <col min="3074" max="3074" width="18.125" customWidth="1"/>
    <col min="3075" max="3075" width="10.5" customWidth="1"/>
    <col min="3076" max="3077" width="9.5" customWidth="1"/>
    <col min="3078" max="3079" width="9.125" customWidth="1"/>
    <col min="3080" max="3080" width="9.5" customWidth="1"/>
    <col min="3081" max="3081" width="9.125" customWidth="1"/>
    <col min="3082" max="3082" width="9.5" customWidth="1"/>
    <col min="3083" max="3083" width="9.125" customWidth="1"/>
    <col min="3084" max="3084" width="9.5" customWidth="1"/>
    <col min="3085" max="3107" width="9.125" customWidth="1"/>
    <col min="3108" max="3109" width="9.5" customWidth="1"/>
    <col min="3110" max="3118" width="9.125" customWidth="1"/>
    <col min="3119" max="3119" width="9.5" customWidth="1"/>
    <col min="3120" max="3120" width="9.125" customWidth="1"/>
    <col min="3121" max="3121" width="9.5" customWidth="1"/>
    <col min="3122" max="3134" width="9.125" customWidth="1"/>
    <col min="3135" max="3135" width="9.5" customWidth="1"/>
    <col min="3136" max="3137" width="9.125" customWidth="1"/>
    <col min="3138" max="3139" width="9.5" customWidth="1"/>
    <col min="3329" max="3329" width="13.875" customWidth="1"/>
    <col min="3330" max="3330" width="18.125" customWidth="1"/>
    <col min="3331" max="3331" width="10.5" customWidth="1"/>
    <col min="3332" max="3333" width="9.5" customWidth="1"/>
    <col min="3334" max="3335" width="9.125" customWidth="1"/>
    <col min="3336" max="3336" width="9.5" customWidth="1"/>
    <col min="3337" max="3337" width="9.125" customWidth="1"/>
    <col min="3338" max="3338" width="9.5" customWidth="1"/>
    <col min="3339" max="3339" width="9.125" customWidth="1"/>
    <col min="3340" max="3340" width="9.5" customWidth="1"/>
    <col min="3341" max="3363" width="9.125" customWidth="1"/>
    <col min="3364" max="3365" width="9.5" customWidth="1"/>
    <col min="3366" max="3374" width="9.125" customWidth="1"/>
    <col min="3375" max="3375" width="9.5" customWidth="1"/>
    <col min="3376" max="3376" width="9.125" customWidth="1"/>
    <col min="3377" max="3377" width="9.5" customWidth="1"/>
    <col min="3378" max="3390" width="9.125" customWidth="1"/>
    <col min="3391" max="3391" width="9.5" customWidth="1"/>
    <col min="3392" max="3393" width="9.125" customWidth="1"/>
    <col min="3394" max="3395" width="9.5" customWidth="1"/>
    <col min="3585" max="3585" width="13.875" customWidth="1"/>
    <col min="3586" max="3586" width="18.125" customWidth="1"/>
    <col min="3587" max="3587" width="10.5" customWidth="1"/>
    <col min="3588" max="3589" width="9.5" customWidth="1"/>
    <col min="3590" max="3591" width="9.125" customWidth="1"/>
    <col min="3592" max="3592" width="9.5" customWidth="1"/>
    <col min="3593" max="3593" width="9.125" customWidth="1"/>
    <col min="3594" max="3594" width="9.5" customWidth="1"/>
    <col min="3595" max="3595" width="9.125" customWidth="1"/>
    <col min="3596" max="3596" width="9.5" customWidth="1"/>
    <col min="3597" max="3619" width="9.125" customWidth="1"/>
    <col min="3620" max="3621" width="9.5" customWidth="1"/>
    <col min="3622" max="3630" width="9.125" customWidth="1"/>
    <col min="3631" max="3631" width="9.5" customWidth="1"/>
    <col min="3632" max="3632" width="9.125" customWidth="1"/>
    <col min="3633" max="3633" width="9.5" customWidth="1"/>
    <col min="3634" max="3646" width="9.125" customWidth="1"/>
    <col min="3647" max="3647" width="9.5" customWidth="1"/>
    <col min="3648" max="3649" width="9.125" customWidth="1"/>
    <col min="3650" max="3651" width="9.5" customWidth="1"/>
    <col min="3841" max="3841" width="13.875" customWidth="1"/>
    <col min="3842" max="3842" width="18.125" customWidth="1"/>
    <col min="3843" max="3843" width="10.5" customWidth="1"/>
    <col min="3844" max="3845" width="9.5" customWidth="1"/>
    <col min="3846" max="3847" width="9.125" customWidth="1"/>
    <col min="3848" max="3848" width="9.5" customWidth="1"/>
    <col min="3849" max="3849" width="9.125" customWidth="1"/>
    <col min="3850" max="3850" width="9.5" customWidth="1"/>
    <col min="3851" max="3851" width="9.125" customWidth="1"/>
    <col min="3852" max="3852" width="9.5" customWidth="1"/>
    <col min="3853" max="3875" width="9.125" customWidth="1"/>
    <col min="3876" max="3877" width="9.5" customWidth="1"/>
    <col min="3878" max="3886" width="9.125" customWidth="1"/>
    <col min="3887" max="3887" width="9.5" customWidth="1"/>
    <col min="3888" max="3888" width="9.125" customWidth="1"/>
    <col min="3889" max="3889" width="9.5" customWidth="1"/>
    <col min="3890" max="3902" width="9.125" customWidth="1"/>
    <col min="3903" max="3903" width="9.5" customWidth="1"/>
    <col min="3904" max="3905" width="9.125" customWidth="1"/>
    <col min="3906" max="3907" width="9.5" customWidth="1"/>
    <col min="4097" max="4097" width="13.875" customWidth="1"/>
    <col min="4098" max="4098" width="18.125" customWidth="1"/>
    <col min="4099" max="4099" width="10.5" customWidth="1"/>
    <col min="4100" max="4101" width="9.5" customWidth="1"/>
    <col min="4102" max="4103" width="9.125" customWidth="1"/>
    <col min="4104" max="4104" width="9.5" customWidth="1"/>
    <col min="4105" max="4105" width="9.125" customWidth="1"/>
    <col min="4106" max="4106" width="9.5" customWidth="1"/>
    <col min="4107" max="4107" width="9.125" customWidth="1"/>
    <col min="4108" max="4108" width="9.5" customWidth="1"/>
    <col min="4109" max="4131" width="9.125" customWidth="1"/>
    <col min="4132" max="4133" width="9.5" customWidth="1"/>
    <col min="4134" max="4142" width="9.125" customWidth="1"/>
    <col min="4143" max="4143" width="9.5" customWidth="1"/>
    <col min="4144" max="4144" width="9.125" customWidth="1"/>
    <col min="4145" max="4145" width="9.5" customWidth="1"/>
    <col min="4146" max="4158" width="9.125" customWidth="1"/>
    <col min="4159" max="4159" width="9.5" customWidth="1"/>
    <col min="4160" max="4161" width="9.125" customWidth="1"/>
    <col min="4162" max="4163" width="9.5" customWidth="1"/>
    <col min="4353" max="4353" width="13.875" customWidth="1"/>
    <col min="4354" max="4354" width="18.125" customWidth="1"/>
    <col min="4355" max="4355" width="10.5" customWidth="1"/>
    <col min="4356" max="4357" width="9.5" customWidth="1"/>
    <col min="4358" max="4359" width="9.125" customWidth="1"/>
    <col min="4360" max="4360" width="9.5" customWidth="1"/>
    <col min="4361" max="4361" width="9.125" customWidth="1"/>
    <col min="4362" max="4362" width="9.5" customWidth="1"/>
    <col min="4363" max="4363" width="9.125" customWidth="1"/>
    <col min="4364" max="4364" width="9.5" customWidth="1"/>
    <col min="4365" max="4387" width="9.125" customWidth="1"/>
    <col min="4388" max="4389" width="9.5" customWidth="1"/>
    <col min="4390" max="4398" width="9.125" customWidth="1"/>
    <col min="4399" max="4399" width="9.5" customWidth="1"/>
    <col min="4400" max="4400" width="9.125" customWidth="1"/>
    <col min="4401" max="4401" width="9.5" customWidth="1"/>
    <col min="4402" max="4414" width="9.125" customWidth="1"/>
    <col min="4415" max="4415" width="9.5" customWidth="1"/>
    <col min="4416" max="4417" width="9.125" customWidth="1"/>
    <col min="4418" max="4419" width="9.5" customWidth="1"/>
    <col min="4609" max="4609" width="13.875" customWidth="1"/>
    <col min="4610" max="4610" width="18.125" customWidth="1"/>
    <col min="4611" max="4611" width="10.5" customWidth="1"/>
    <col min="4612" max="4613" width="9.5" customWidth="1"/>
    <col min="4614" max="4615" width="9.125" customWidth="1"/>
    <col min="4616" max="4616" width="9.5" customWidth="1"/>
    <col min="4617" max="4617" width="9.125" customWidth="1"/>
    <col min="4618" max="4618" width="9.5" customWidth="1"/>
    <col min="4619" max="4619" width="9.125" customWidth="1"/>
    <col min="4620" max="4620" width="9.5" customWidth="1"/>
    <col min="4621" max="4643" width="9.125" customWidth="1"/>
    <col min="4644" max="4645" width="9.5" customWidth="1"/>
    <col min="4646" max="4654" width="9.125" customWidth="1"/>
    <col min="4655" max="4655" width="9.5" customWidth="1"/>
    <col min="4656" max="4656" width="9.125" customWidth="1"/>
    <col min="4657" max="4657" width="9.5" customWidth="1"/>
    <col min="4658" max="4670" width="9.125" customWidth="1"/>
    <col min="4671" max="4671" width="9.5" customWidth="1"/>
    <col min="4672" max="4673" width="9.125" customWidth="1"/>
    <col min="4674" max="4675" width="9.5" customWidth="1"/>
    <col min="4865" max="4865" width="13.875" customWidth="1"/>
    <col min="4866" max="4866" width="18.125" customWidth="1"/>
    <col min="4867" max="4867" width="10.5" customWidth="1"/>
    <col min="4868" max="4869" width="9.5" customWidth="1"/>
    <col min="4870" max="4871" width="9.125" customWidth="1"/>
    <col min="4872" max="4872" width="9.5" customWidth="1"/>
    <col min="4873" max="4873" width="9.125" customWidth="1"/>
    <col min="4874" max="4874" width="9.5" customWidth="1"/>
    <col min="4875" max="4875" width="9.125" customWidth="1"/>
    <col min="4876" max="4876" width="9.5" customWidth="1"/>
    <col min="4877" max="4899" width="9.125" customWidth="1"/>
    <col min="4900" max="4901" width="9.5" customWidth="1"/>
    <col min="4902" max="4910" width="9.125" customWidth="1"/>
    <col min="4911" max="4911" width="9.5" customWidth="1"/>
    <col min="4912" max="4912" width="9.125" customWidth="1"/>
    <col min="4913" max="4913" width="9.5" customWidth="1"/>
    <col min="4914" max="4926" width="9.125" customWidth="1"/>
    <col min="4927" max="4927" width="9.5" customWidth="1"/>
    <col min="4928" max="4929" width="9.125" customWidth="1"/>
    <col min="4930" max="4931" width="9.5" customWidth="1"/>
    <col min="5121" max="5121" width="13.875" customWidth="1"/>
    <col min="5122" max="5122" width="18.125" customWidth="1"/>
    <col min="5123" max="5123" width="10.5" customWidth="1"/>
    <col min="5124" max="5125" width="9.5" customWidth="1"/>
    <col min="5126" max="5127" width="9.125" customWidth="1"/>
    <col min="5128" max="5128" width="9.5" customWidth="1"/>
    <col min="5129" max="5129" width="9.125" customWidth="1"/>
    <col min="5130" max="5130" width="9.5" customWidth="1"/>
    <col min="5131" max="5131" width="9.125" customWidth="1"/>
    <col min="5132" max="5132" width="9.5" customWidth="1"/>
    <col min="5133" max="5155" width="9.125" customWidth="1"/>
    <col min="5156" max="5157" width="9.5" customWidth="1"/>
    <col min="5158" max="5166" width="9.125" customWidth="1"/>
    <col min="5167" max="5167" width="9.5" customWidth="1"/>
    <col min="5168" max="5168" width="9.125" customWidth="1"/>
    <col min="5169" max="5169" width="9.5" customWidth="1"/>
    <col min="5170" max="5182" width="9.125" customWidth="1"/>
    <col min="5183" max="5183" width="9.5" customWidth="1"/>
    <col min="5184" max="5185" width="9.125" customWidth="1"/>
    <col min="5186" max="5187" width="9.5" customWidth="1"/>
    <col min="5377" max="5377" width="13.875" customWidth="1"/>
    <col min="5378" max="5378" width="18.125" customWidth="1"/>
    <col min="5379" max="5379" width="10.5" customWidth="1"/>
    <col min="5380" max="5381" width="9.5" customWidth="1"/>
    <col min="5382" max="5383" width="9.125" customWidth="1"/>
    <col min="5384" max="5384" width="9.5" customWidth="1"/>
    <col min="5385" max="5385" width="9.125" customWidth="1"/>
    <col min="5386" max="5386" width="9.5" customWidth="1"/>
    <col min="5387" max="5387" width="9.125" customWidth="1"/>
    <col min="5388" max="5388" width="9.5" customWidth="1"/>
    <col min="5389" max="5411" width="9.125" customWidth="1"/>
    <col min="5412" max="5413" width="9.5" customWidth="1"/>
    <col min="5414" max="5422" width="9.125" customWidth="1"/>
    <col min="5423" max="5423" width="9.5" customWidth="1"/>
    <col min="5424" max="5424" width="9.125" customWidth="1"/>
    <col min="5425" max="5425" width="9.5" customWidth="1"/>
    <col min="5426" max="5438" width="9.125" customWidth="1"/>
    <col min="5439" max="5439" width="9.5" customWidth="1"/>
    <col min="5440" max="5441" width="9.125" customWidth="1"/>
    <col min="5442" max="5443" width="9.5" customWidth="1"/>
    <col min="5633" max="5633" width="13.875" customWidth="1"/>
    <col min="5634" max="5634" width="18.125" customWidth="1"/>
    <col min="5635" max="5635" width="10.5" customWidth="1"/>
    <col min="5636" max="5637" width="9.5" customWidth="1"/>
    <col min="5638" max="5639" width="9.125" customWidth="1"/>
    <col min="5640" max="5640" width="9.5" customWidth="1"/>
    <col min="5641" max="5641" width="9.125" customWidth="1"/>
    <col min="5642" max="5642" width="9.5" customWidth="1"/>
    <col min="5643" max="5643" width="9.125" customWidth="1"/>
    <col min="5644" max="5644" width="9.5" customWidth="1"/>
    <col min="5645" max="5667" width="9.125" customWidth="1"/>
    <col min="5668" max="5669" width="9.5" customWidth="1"/>
    <col min="5670" max="5678" width="9.125" customWidth="1"/>
    <col min="5679" max="5679" width="9.5" customWidth="1"/>
    <col min="5680" max="5680" width="9.125" customWidth="1"/>
    <col min="5681" max="5681" width="9.5" customWidth="1"/>
    <col min="5682" max="5694" width="9.125" customWidth="1"/>
    <col min="5695" max="5695" width="9.5" customWidth="1"/>
    <col min="5696" max="5697" width="9.125" customWidth="1"/>
    <col min="5698" max="5699" width="9.5" customWidth="1"/>
    <col min="5889" max="5889" width="13.875" customWidth="1"/>
    <col min="5890" max="5890" width="18.125" customWidth="1"/>
    <col min="5891" max="5891" width="10.5" customWidth="1"/>
    <col min="5892" max="5893" width="9.5" customWidth="1"/>
    <col min="5894" max="5895" width="9.125" customWidth="1"/>
    <col min="5896" max="5896" width="9.5" customWidth="1"/>
    <col min="5897" max="5897" width="9.125" customWidth="1"/>
    <col min="5898" max="5898" width="9.5" customWidth="1"/>
    <col min="5899" max="5899" width="9.125" customWidth="1"/>
    <col min="5900" max="5900" width="9.5" customWidth="1"/>
    <col min="5901" max="5923" width="9.125" customWidth="1"/>
    <col min="5924" max="5925" width="9.5" customWidth="1"/>
    <col min="5926" max="5934" width="9.125" customWidth="1"/>
    <col min="5935" max="5935" width="9.5" customWidth="1"/>
    <col min="5936" max="5936" width="9.125" customWidth="1"/>
    <col min="5937" max="5937" width="9.5" customWidth="1"/>
    <col min="5938" max="5950" width="9.125" customWidth="1"/>
    <col min="5951" max="5951" width="9.5" customWidth="1"/>
    <col min="5952" max="5953" width="9.125" customWidth="1"/>
    <col min="5954" max="5955" width="9.5" customWidth="1"/>
    <col min="6145" max="6145" width="13.875" customWidth="1"/>
    <col min="6146" max="6146" width="18.125" customWidth="1"/>
    <col min="6147" max="6147" width="10.5" customWidth="1"/>
    <col min="6148" max="6149" width="9.5" customWidth="1"/>
    <col min="6150" max="6151" width="9.125" customWidth="1"/>
    <col min="6152" max="6152" width="9.5" customWidth="1"/>
    <col min="6153" max="6153" width="9.125" customWidth="1"/>
    <col min="6154" max="6154" width="9.5" customWidth="1"/>
    <col min="6155" max="6155" width="9.125" customWidth="1"/>
    <col min="6156" max="6156" width="9.5" customWidth="1"/>
    <col min="6157" max="6179" width="9.125" customWidth="1"/>
    <col min="6180" max="6181" width="9.5" customWidth="1"/>
    <col min="6182" max="6190" width="9.125" customWidth="1"/>
    <col min="6191" max="6191" width="9.5" customWidth="1"/>
    <col min="6192" max="6192" width="9.125" customWidth="1"/>
    <col min="6193" max="6193" width="9.5" customWidth="1"/>
    <col min="6194" max="6206" width="9.125" customWidth="1"/>
    <col min="6207" max="6207" width="9.5" customWidth="1"/>
    <col min="6208" max="6209" width="9.125" customWidth="1"/>
    <col min="6210" max="6211" width="9.5" customWidth="1"/>
    <col min="6401" max="6401" width="13.875" customWidth="1"/>
    <col min="6402" max="6402" width="18.125" customWidth="1"/>
    <col min="6403" max="6403" width="10.5" customWidth="1"/>
    <col min="6404" max="6405" width="9.5" customWidth="1"/>
    <col min="6406" max="6407" width="9.125" customWidth="1"/>
    <col min="6408" max="6408" width="9.5" customWidth="1"/>
    <col min="6409" max="6409" width="9.125" customWidth="1"/>
    <col min="6410" max="6410" width="9.5" customWidth="1"/>
    <col min="6411" max="6411" width="9.125" customWidth="1"/>
    <col min="6412" max="6412" width="9.5" customWidth="1"/>
    <col min="6413" max="6435" width="9.125" customWidth="1"/>
    <col min="6436" max="6437" width="9.5" customWidth="1"/>
    <col min="6438" max="6446" width="9.125" customWidth="1"/>
    <col min="6447" max="6447" width="9.5" customWidth="1"/>
    <col min="6448" max="6448" width="9.125" customWidth="1"/>
    <col min="6449" max="6449" width="9.5" customWidth="1"/>
    <col min="6450" max="6462" width="9.125" customWidth="1"/>
    <col min="6463" max="6463" width="9.5" customWidth="1"/>
    <col min="6464" max="6465" width="9.125" customWidth="1"/>
    <col min="6466" max="6467" width="9.5" customWidth="1"/>
    <col min="6657" max="6657" width="13.875" customWidth="1"/>
    <col min="6658" max="6658" width="18.125" customWidth="1"/>
    <col min="6659" max="6659" width="10.5" customWidth="1"/>
    <col min="6660" max="6661" width="9.5" customWidth="1"/>
    <col min="6662" max="6663" width="9.125" customWidth="1"/>
    <col min="6664" max="6664" width="9.5" customWidth="1"/>
    <col min="6665" max="6665" width="9.125" customWidth="1"/>
    <col min="6666" max="6666" width="9.5" customWidth="1"/>
    <col min="6667" max="6667" width="9.125" customWidth="1"/>
    <col min="6668" max="6668" width="9.5" customWidth="1"/>
    <col min="6669" max="6691" width="9.125" customWidth="1"/>
    <col min="6692" max="6693" width="9.5" customWidth="1"/>
    <col min="6694" max="6702" width="9.125" customWidth="1"/>
    <col min="6703" max="6703" width="9.5" customWidth="1"/>
    <col min="6704" max="6704" width="9.125" customWidth="1"/>
    <col min="6705" max="6705" width="9.5" customWidth="1"/>
    <col min="6706" max="6718" width="9.125" customWidth="1"/>
    <col min="6719" max="6719" width="9.5" customWidth="1"/>
    <col min="6720" max="6721" width="9.125" customWidth="1"/>
    <col min="6722" max="6723" width="9.5" customWidth="1"/>
    <col min="6913" max="6913" width="13.875" customWidth="1"/>
    <col min="6914" max="6914" width="18.125" customWidth="1"/>
    <col min="6915" max="6915" width="10.5" customWidth="1"/>
    <col min="6916" max="6917" width="9.5" customWidth="1"/>
    <col min="6918" max="6919" width="9.125" customWidth="1"/>
    <col min="6920" max="6920" width="9.5" customWidth="1"/>
    <col min="6921" max="6921" width="9.125" customWidth="1"/>
    <col min="6922" max="6922" width="9.5" customWidth="1"/>
    <col min="6923" max="6923" width="9.125" customWidth="1"/>
    <col min="6924" max="6924" width="9.5" customWidth="1"/>
    <col min="6925" max="6947" width="9.125" customWidth="1"/>
    <col min="6948" max="6949" width="9.5" customWidth="1"/>
    <col min="6950" max="6958" width="9.125" customWidth="1"/>
    <col min="6959" max="6959" width="9.5" customWidth="1"/>
    <col min="6960" max="6960" width="9.125" customWidth="1"/>
    <col min="6961" max="6961" width="9.5" customWidth="1"/>
    <col min="6962" max="6974" width="9.125" customWidth="1"/>
    <col min="6975" max="6975" width="9.5" customWidth="1"/>
    <col min="6976" max="6977" width="9.125" customWidth="1"/>
    <col min="6978" max="6979" width="9.5" customWidth="1"/>
    <col min="7169" max="7169" width="13.875" customWidth="1"/>
    <col min="7170" max="7170" width="18.125" customWidth="1"/>
    <col min="7171" max="7171" width="10.5" customWidth="1"/>
    <col min="7172" max="7173" width="9.5" customWidth="1"/>
    <col min="7174" max="7175" width="9.125" customWidth="1"/>
    <col min="7176" max="7176" width="9.5" customWidth="1"/>
    <col min="7177" max="7177" width="9.125" customWidth="1"/>
    <col min="7178" max="7178" width="9.5" customWidth="1"/>
    <col min="7179" max="7179" width="9.125" customWidth="1"/>
    <col min="7180" max="7180" width="9.5" customWidth="1"/>
    <col min="7181" max="7203" width="9.125" customWidth="1"/>
    <col min="7204" max="7205" width="9.5" customWidth="1"/>
    <col min="7206" max="7214" width="9.125" customWidth="1"/>
    <col min="7215" max="7215" width="9.5" customWidth="1"/>
    <col min="7216" max="7216" width="9.125" customWidth="1"/>
    <col min="7217" max="7217" width="9.5" customWidth="1"/>
    <col min="7218" max="7230" width="9.125" customWidth="1"/>
    <col min="7231" max="7231" width="9.5" customWidth="1"/>
    <col min="7232" max="7233" width="9.125" customWidth="1"/>
    <col min="7234" max="7235" width="9.5" customWidth="1"/>
    <col min="7425" max="7425" width="13.875" customWidth="1"/>
    <col min="7426" max="7426" width="18.125" customWidth="1"/>
    <col min="7427" max="7427" width="10.5" customWidth="1"/>
    <col min="7428" max="7429" width="9.5" customWidth="1"/>
    <col min="7430" max="7431" width="9.125" customWidth="1"/>
    <col min="7432" max="7432" width="9.5" customWidth="1"/>
    <col min="7433" max="7433" width="9.125" customWidth="1"/>
    <col min="7434" max="7434" width="9.5" customWidth="1"/>
    <col min="7435" max="7435" width="9.125" customWidth="1"/>
    <col min="7436" max="7436" width="9.5" customWidth="1"/>
    <col min="7437" max="7459" width="9.125" customWidth="1"/>
    <col min="7460" max="7461" width="9.5" customWidth="1"/>
    <col min="7462" max="7470" width="9.125" customWidth="1"/>
    <col min="7471" max="7471" width="9.5" customWidth="1"/>
    <col min="7472" max="7472" width="9.125" customWidth="1"/>
    <col min="7473" max="7473" width="9.5" customWidth="1"/>
    <col min="7474" max="7486" width="9.125" customWidth="1"/>
    <col min="7487" max="7487" width="9.5" customWidth="1"/>
    <col min="7488" max="7489" width="9.125" customWidth="1"/>
    <col min="7490" max="7491" width="9.5" customWidth="1"/>
    <col min="7681" max="7681" width="13.875" customWidth="1"/>
    <col min="7682" max="7682" width="18.125" customWidth="1"/>
    <col min="7683" max="7683" width="10.5" customWidth="1"/>
    <col min="7684" max="7685" width="9.5" customWidth="1"/>
    <col min="7686" max="7687" width="9.125" customWidth="1"/>
    <col min="7688" max="7688" width="9.5" customWidth="1"/>
    <col min="7689" max="7689" width="9.125" customWidth="1"/>
    <col min="7690" max="7690" width="9.5" customWidth="1"/>
    <col min="7691" max="7691" width="9.125" customWidth="1"/>
    <col min="7692" max="7692" width="9.5" customWidth="1"/>
    <col min="7693" max="7715" width="9.125" customWidth="1"/>
    <col min="7716" max="7717" width="9.5" customWidth="1"/>
    <col min="7718" max="7726" width="9.125" customWidth="1"/>
    <col min="7727" max="7727" width="9.5" customWidth="1"/>
    <col min="7728" max="7728" width="9.125" customWidth="1"/>
    <col min="7729" max="7729" width="9.5" customWidth="1"/>
    <col min="7730" max="7742" width="9.125" customWidth="1"/>
    <col min="7743" max="7743" width="9.5" customWidth="1"/>
    <col min="7744" max="7745" width="9.125" customWidth="1"/>
    <col min="7746" max="7747" width="9.5" customWidth="1"/>
    <col min="7937" max="7937" width="13.875" customWidth="1"/>
    <col min="7938" max="7938" width="18.125" customWidth="1"/>
    <col min="7939" max="7939" width="10.5" customWidth="1"/>
    <col min="7940" max="7941" width="9.5" customWidth="1"/>
    <col min="7942" max="7943" width="9.125" customWidth="1"/>
    <col min="7944" max="7944" width="9.5" customWidth="1"/>
    <col min="7945" max="7945" width="9.125" customWidth="1"/>
    <col min="7946" max="7946" width="9.5" customWidth="1"/>
    <col min="7947" max="7947" width="9.125" customWidth="1"/>
    <col min="7948" max="7948" width="9.5" customWidth="1"/>
    <col min="7949" max="7971" width="9.125" customWidth="1"/>
    <col min="7972" max="7973" width="9.5" customWidth="1"/>
    <col min="7974" max="7982" width="9.125" customWidth="1"/>
    <col min="7983" max="7983" width="9.5" customWidth="1"/>
    <col min="7984" max="7984" width="9.125" customWidth="1"/>
    <col min="7985" max="7985" width="9.5" customWidth="1"/>
    <col min="7986" max="7998" width="9.125" customWidth="1"/>
    <col min="7999" max="7999" width="9.5" customWidth="1"/>
    <col min="8000" max="8001" width="9.125" customWidth="1"/>
    <col min="8002" max="8003" width="9.5" customWidth="1"/>
    <col min="8193" max="8193" width="13.875" customWidth="1"/>
    <col min="8194" max="8194" width="18.125" customWidth="1"/>
    <col min="8195" max="8195" width="10.5" customWidth="1"/>
    <col min="8196" max="8197" width="9.5" customWidth="1"/>
    <col min="8198" max="8199" width="9.125" customWidth="1"/>
    <col min="8200" max="8200" width="9.5" customWidth="1"/>
    <col min="8201" max="8201" width="9.125" customWidth="1"/>
    <col min="8202" max="8202" width="9.5" customWidth="1"/>
    <col min="8203" max="8203" width="9.125" customWidth="1"/>
    <col min="8204" max="8204" width="9.5" customWidth="1"/>
    <col min="8205" max="8227" width="9.125" customWidth="1"/>
    <col min="8228" max="8229" width="9.5" customWidth="1"/>
    <col min="8230" max="8238" width="9.125" customWidth="1"/>
    <col min="8239" max="8239" width="9.5" customWidth="1"/>
    <col min="8240" max="8240" width="9.125" customWidth="1"/>
    <col min="8241" max="8241" width="9.5" customWidth="1"/>
    <col min="8242" max="8254" width="9.125" customWidth="1"/>
    <col min="8255" max="8255" width="9.5" customWidth="1"/>
    <col min="8256" max="8257" width="9.125" customWidth="1"/>
    <col min="8258" max="8259" width="9.5" customWidth="1"/>
    <col min="8449" max="8449" width="13.875" customWidth="1"/>
    <col min="8450" max="8450" width="18.125" customWidth="1"/>
    <col min="8451" max="8451" width="10.5" customWidth="1"/>
    <col min="8452" max="8453" width="9.5" customWidth="1"/>
    <col min="8454" max="8455" width="9.125" customWidth="1"/>
    <col min="8456" max="8456" width="9.5" customWidth="1"/>
    <col min="8457" max="8457" width="9.125" customWidth="1"/>
    <col min="8458" max="8458" width="9.5" customWidth="1"/>
    <col min="8459" max="8459" width="9.125" customWidth="1"/>
    <col min="8460" max="8460" width="9.5" customWidth="1"/>
    <col min="8461" max="8483" width="9.125" customWidth="1"/>
    <col min="8484" max="8485" width="9.5" customWidth="1"/>
    <col min="8486" max="8494" width="9.125" customWidth="1"/>
    <col min="8495" max="8495" width="9.5" customWidth="1"/>
    <col min="8496" max="8496" width="9.125" customWidth="1"/>
    <col min="8497" max="8497" width="9.5" customWidth="1"/>
    <col min="8498" max="8510" width="9.125" customWidth="1"/>
    <col min="8511" max="8511" width="9.5" customWidth="1"/>
    <col min="8512" max="8513" width="9.125" customWidth="1"/>
    <col min="8514" max="8515" width="9.5" customWidth="1"/>
    <col min="8705" max="8705" width="13.875" customWidth="1"/>
    <col min="8706" max="8706" width="18.125" customWidth="1"/>
    <col min="8707" max="8707" width="10.5" customWidth="1"/>
    <col min="8708" max="8709" width="9.5" customWidth="1"/>
    <col min="8710" max="8711" width="9.125" customWidth="1"/>
    <col min="8712" max="8712" width="9.5" customWidth="1"/>
    <col min="8713" max="8713" width="9.125" customWidth="1"/>
    <col min="8714" max="8714" width="9.5" customWidth="1"/>
    <col min="8715" max="8715" width="9.125" customWidth="1"/>
    <col min="8716" max="8716" width="9.5" customWidth="1"/>
    <col min="8717" max="8739" width="9.125" customWidth="1"/>
    <col min="8740" max="8741" width="9.5" customWidth="1"/>
    <col min="8742" max="8750" width="9.125" customWidth="1"/>
    <col min="8751" max="8751" width="9.5" customWidth="1"/>
    <col min="8752" max="8752" width="9.125" customWidth="1"/>
    <col min="8753" max="8753" width="9.5" customWidth="1"/>
    <col min="8754" max="8766" width="9.125" customWidth="1"/>
    <col min="8767" max="8767" width="9.5" customWidth="1"/>
    <col min="8768" max="8769" width="9.125" customWidth="1"/>
    <col min="8770" max="8771" width="9.5" customWidth="1"/>
    <col min="8961" max="8961" width="13.875" customWidth="1"/>
    <col min="8962" max="8962" width="18.125" customWidth="1"/>
    <col min="8963" max="8963" width="10.5" customWidth="1"/>
    <col min="8964" max="8965" width="9.5" customWidth="1"/>
    <col min="8966" max="8967" width="9.125" customWidth="1"/>
    <col min="8968" max="8968" width="9.5" customWidth="1"/>
    <col min="8969" max="8969" width="9.125" customWidth="1"/>
    <col min="8970" max="8970" width="9.5" customWidth="1"/>
    <col min="8971" max="8971" width="9.125" customWidth="1"/>
    <col min="8972" max="8972" width="9.5" customWidth="1"/>
    <col min="8973" max="8995" width="9.125" customWidth="1"/>
    <col min="8996" max="8997" width="9.5" customWidth="1"/>
    <col min="8998" max="9006" width="9.125" customWidth="1"/>
    <col min="9007" max="9007" width="9.5" customWidth="1"/>
    <col min="9008" max="9008" width="9.125" customWidth="1"/>
    <col min="9009" max="9009" width="9.5" customWidth="1"/>
    <col min="9010" max="9022" width="9.125" customWidth="1"/>
    <col min="9023" max="9023" width="9.5" customWidth="1"/>
    <col min="9024" max="9025" width="9.125" customWidth="1"/>
    <col min="9026" max="9027" width="9.5" customWidth="1"/>
    <col min="9217" max="9217" width="13.875" customWidth="1"/>
    <col min="9218" max="9218" width="18.125" customWidth="1"/>
    <col min="9219" max="9219" width="10.5" customWidth="1"/>
    <col min="9220" max="9221" width="9.5" customWidth="1"/>
    <col min="9222" max="9223" width="9.125" customWidth="1"/>
    <col min="9224" max="9224" width="9.5" customWidth="1"/>
    <col min="9225" max="9225" width="9.125" customWidth="1"/>
    <col min="9226" max="9226" width="9.5" customWidth="1"/>
    <col min="9227" max="9227" width="9.125" customWidth="1"/>
    <col min="9228" max="9228" width="9.5" customWidth="1"/>
    <col min="9229" max="9251" width="9.125" customWidth="1"/>
    <col min="9252" max="9253" width="9.5" customWidth="1"/>
    <col min="9254" max="9262" width="9.125" customWidth="1"/>
    <col min="9263" max="9263" width="9.5" customWidth="1"/>
    <col min="9264" max="9264" width="9.125" customWidth="1"/>
    <col min="9265" max="9265" width="9.5" customWidth="1"/>
    <col min="9266" max="9278" width="9.125" customWidth="1"/>
    <col min="9279" max="9279" width="9.5" customWidth="1"/>
    <col min="9280" max="9281" width="9.125" customWidth="1"/>
    <col min="9282" max="9283" width="9.5" customWidth="1"/>
    <col min="9473" max="9473" width="13.875" customWidth="1"/>
    <col min="9474" max="9474" width="18.125" customWidth="1"/>
    <col min="9475" max="9475" width="10.5" customWidth="1"/>
    <col min="9476" max="9477" width="9.5" customWidth="1"/>
    <col min="9478" max="9479" width="9.125" customWidth="1"/>
    <col min="9480" max="9480" width="9.5" customWidth="1"/>
    <col min="9481" max="9481" width="9.125" customWidth="1"/>
    <col min="9482" max="9482" width="9.5" customWidth="1"/>
    <col min="9483" max="9483" width="9.125" customWidth="1"/>
    <col min="9484" max="9484" width="9.5" customWidth="1"/>
    <col min="9485" max="9507" width="9.125" customWidth="1"/>
    <col min="9508" max="9509" width="9.5" customWidth="1"/>
    <col min="9510" max="9518" width="9.125" customWidth="1"/>
    <col min="9519" max="9519" width="9.5" customWidth="1"/>
    <col min="9520" max="9520" width="9.125" customWidth="1"/>
    <col min="9521" max="9521" width="9.5" customWidth="1"/>
    <col min="9522" max="9534" width="9.125" customWidth="1"/>
    <col min="9535" max="9535" width="9.5" customWidth="1"/>
    <col min="9536" max="9537" width="9.125" customWidth="1"/>
    <col min="9538" max="9539" width="9.5" customWidth="1"/>
    <col min="9729" max="9729" width="13.875" customWidth="1"/>
    <col min="9730" max="9730" width="18.125" customWidth="1"/>
    <col min="9731" max="9731" width="10.5" customWidth="1"/>
    <col min="9732" max="9733" width="9.5" customWidth="1"/>
    <col min="9734" max="9735" width="9.125" customWidth="1"/>
    <col min="9736" max="9736" width="9.5" customWidth="1"/>
    <col min="9737" max="9737" width="9.125" customWidth="1"/>
    <col min="9738" max="9738" width="9.5" customWidth="1"/>
    <col min="9739" max="9739" width="9.125" customWidth="1"/>
    <col min="9740" max="9740" width="9.5" customWidth="1"/>
    <col min="9741" max="9763" width="9.125" customWidth="1"/>
    <col min="9764" max="9765" width="9.5" customWidth="1"/>
    <col min="9766" max="9774" width="9.125" customWidth="1"/>
    <col min="9775" max="9775" width="9.5" customWidth="1"/>
    <col min="9776" max="9776" width="9.125" customWidth="1"/>
    <col min="9777" max="9777" width="9.5" customWidth="1"/>
    <col min="9778" max="9790" width="9.125" customWidth="1"/>
    <col min="9791" max="9791" width="9.5" customWidth="1"/>
    <col min="9792" max="9793" width="9.125" customWidth="1"/>
    <col min="9794" max="9795" width="9.5" customWidth="1"/>
    <col min="9985" max="9985" width="13.875" customWidth="1"/>
    <col min="9986" max="9986" width="18.125" customWidth="1"/>
    <col min="9987" max="9987" width="10.5" customWidth="1"/>
    <col min="9988" max="9989" width="9.5" customWidth="1"/>
    <col min="9990" max="9991" width="9.125" customWidth="1"/>
    <col min="9992" max="9992" width="9.5" customWidth="1"/>
    <col min="9993" max="9993" width="9.125" customWidth="1"/>
    <col min="9994" max="9994" width="9.5" customWidth="1"/>
    <col min="9995" max="9995" width="9.125" customWidth="1"/>
    <col min="9996" max="9996" width="9.5" customWidth="1"/>
    <col min="9997" max="10019" width="9.125" customWidth="1"/>
    <col min="10020" max="10021" width="9.5" customWidth="1"/>
    <col min="10022" max="10030" width="9.125" customWidth="1"/>
    <col min="10031" max="10031" width="9.5" customWidth="1"/>
    <col min="10032" max="10032" width="9.125" customWidth="1"/>
    <col min="10033" max="10033" width="9.5" customWidth="1"/>
    <col min="10034" max="10046" width="9.125" customWidth="1"/>
    <col min="10047" max="10047" width="9.5" customWidth="1"/>
    <col min="10048" max="10049" width="9.125" customWidth="1"/>
    <col min="10050" max="10051" width="9.5" customWidth="1"/>
    <col min="10241" max="10241" width="13.875" customWidth="1"/>
    <col min="10242" max="10242" width="18.125" customWidth="1"/>
    <col min="10243" max="10243" width="10.5" customWidth="1"/>
    <col min="10244" max="10245" width="9.5" customWidth="1"/>
    <col min="10246" max="10247" width="9.125" customWidth="1"/>
    <col min="10248" max="10248" width="9.5" customWidth="1"/>
    <col min="10249" max="10249" width="9.125" customWidth="1"/>
    <col min="10250" max="10250" width="9.5" customWidth="1"/>
    <col min="10251" max="10251" width="9.125" customWidth="1"/>
    <col min="10252" max="10252" width="9.5" customWidth="1"/>
    <col min="10253" max="10275" width="9.125" customWidth="1"/>
    <col min="10276" max="10277" width="9.5" customWidth="1"/>
    <col min="10278" max="10286" width="9.125" customWidth="1"/>
    <col min="10287" max="10287" width="9.5" customWidth="1"/>
    <col min="10288" max="10288" width="9.125" customWidth="1"/>
    <col min="10289" max="10289" width="9.5" customWidth="1"/>
    <col min="10290" max="10302" width="9.125" customWidth="1"/>
    <col min="10303" max="10303" width="9.5" customWidth="1"/>
    <col min="10304" max="10305" width="9.125" customWidth="1"/>
    <col min="10306" max="10307" width="9.5" customWidth="1"/>
    <col min="10497" max="10497" width="13.875" customWidth="1"/>
    <col min="10498" max="10498" width="18.125" customWidth="1"/>
    <col min="10499" max="10499" width="10.5" customWidth="1"/>
    <col min="10500" max="10501" width="9.5" customWidth="1"/>
    <col min="10502" max="10503" width="9.125" customWidth="1"/>
    <col min="10504" max="10504" width="9.5" customWidth="1"/>
    <col min="10505" max="10505" width="9.125" customWidth="1"/>
    <col min="10506" max="10506" width="9.5" customWidth="1"/>
    <col min="10507" max="10507" width="9.125" customWidth="1"/>
    <col min="10508" max="10508" width="9.5" customWidth="1"/>
    <col min="10509" max="10531" width="9.125" customWidth="1"/>
    <col min="10532" max="10533" width="9.5" customWidth="1"/>
    <col min="10534" max="10542" width="9.125" customWidth="1"/>
    <col min="10543" max="10543" width="9.5" customWidth="1"/>
    <col min="10544" max="10544" width="9.125" customWidth="1"/>
    <col min="10545" max="10545" width="9.5" customWidth="1"/>
    <col min="10546" max="10558" width="9.125" customWidth="1"/>
    <col min="10559" max="10559" width="9.5" customWidth="1"/>
    <col min="10560" max="10561" width="9.125" customWidth="1"/>
    <col min="10562" max="10563" width="9.5" customWidth="1"/>
    <col min="10753" max="10753" width="13.875" customWidth="1"/>
    <col min="10754" max="10754" width="18.125" customWidth="1"/>
    <col min="10755" max="10755" width="10.5" customWidth="1"/>
    <col min="10756" max="10757" width="9.5" customWidth="1"/>
    <col min="10758" max="10759" width="9.125" customWidth="1"/>
    <col min="10760" max="10760" width="9.5" customWidth="1"/>
    <col min="10761" max="10761" width="9.125" customWidth="1"/>
    <col min="10762" max="10762" width="9.5" customWidth="1"/>
    <col min="10763" max="10763" width="9.125" customWidth="1"/>
    <col min="10764" max="10764" width="9.5" customWidth="1"/>
    <col min="10765" max="10787" width="9.125" customWidth="1"/>
    <col min="10788" max="10789" width="9.5" customWidth="1"/>
    <col min="10790" max="10798" width="9.125" customWidth="1"/>
    <col min="10799" max="10799" width="9.5" customWidth="1"/>
    <col min="10800" max="10800" width="9.125" customWidth="1"/>
    <col min="10801" max="10801" width="9.5" customWidth="1"/>
    <col min="10802" max="10814" width="9.125" customWidth="1"/>
    <col min="10815" max="10815" width="9.5" customWidth="1"/>
    <col min="10816" max="10817" width="9.125" customWidth="1"/>
    <col min="10818" max="10819" width="9.5" customWidth="1"/>
    <col min="11009" max="11009" width="13.875" customWidth="1"/>
    <col min="11010" max="11010" width="18.125" customWidth="1"/>
    <col min="11011" max="11011" width="10.5" customWidth="1"/>
    <col min="11012" max="11013" width="9.5" customWidth="1"/>
    <col min="11014" max="11015" width="9.125" customWidth="1"/>
    <col min="11016" max="11016" width="9.5" customWidth="1"/>
    <col min="11017" max="11017" width="9.125" customWidth="1"/>
    <col min="11018" max="11018" width="9.5" customWidth="1"/>
    <col min="11019" max="11019" width="9.125" customWidth="1"/>
    <col min="11020" max="11020" width="9.5" customWidth="1"/>
    <col min="11021" max="11043" width="9.125" customWidth="1"/>
    <col min="11044" max="11045" width="9.5" customWidth="1"/>
    <col min="11046" max="11054" width="9.125" customWidth="1"/>
    <col min="11055" max="11055" width="9.5" customWidth="1"/>
    <col min="11056" max="11056" width="9.125" customWidth="1"/>
    <col min="11057" max="11057" width="9.5" customWidth="1"/>
    <col min="11058" max="11070" width="9.125" customWidth="1"/>
    <col min="11071" max="11071" width="9.5" customWidth="1"/>
    <col min="11072" max="11073" width="9.125" customWidth="1"/>
    <col min="11074" max="11075" width="9.5" customWidth="1"/>
    <col min="11265" max="11265" width="13.875" customWidth="1"/>
    <col min="11266" max="11266" width="18.125" customWidth="1"/>
    <col min="11267" max="11267" width="10.5" customWidth="1"/>
    <col min="11268" max="11269" width="9.5" customWidth="1"/>
    <col min="11270" max="11271" width="9.125" customWidth="1"/>
    <col min="11272" max="11272" width="9.5" customWidth="1"/>
    <col min="11273" max="11273" width="9.125" customWidth="1"/>
    <col min="11274" max="11274" width="9.5" customWidth="1"/>
    <col min="11275" max="11275" width="9.125" customWidth="1"/>
    <col min="11276" max="11276" width="9.5" customWidth="1"/>
    <col min="11277" max="11299" width="9.125" customWidth="1"/>
    <col min="11300" max="11301" width="9.5" customWidth="1"/>
    <col min="11302" max="11310" width="9.125" customWidth="1"/>
    <col min="11311" max="11311" width="9.5" customWidth="1"/>
    <col min="11312" max="11312" width="9.125" customWidth="1"/>
    <col min="11313" max="11313" width="9.5" customWidth="1"/>
    <col min="11314" max="11326" width="9.125" customWidth="1"/>
    <col min="11327" max="11327" width="9.5" customWidth="1"/>
    <col min="11328" max="11329" width="9.125" customWidth="1"/>
    <col min="11330" max="11331" width="9.5" customWidth="1"/>
    <col min="11521" max="11521" width="13.875" customWidth="1"/>
    <col min="11522" max="11522" width="18.125" customWidth="1"/>
    <col min="11523" max="11523" width="10.5" customWidth="1"/>
    <col min="11524" max="11525" width="9.5" customWidth="1"/>
    <col min="11526" max="11527" width="9.125" customWidth="1"/>
    <col min="11528" max="11528" width="9.5" customWidth="1"/>
    <col min="11529" max="11529" width="9.125" customWidth="1"/>
    <col min="11530" max="11530" width="9.5" customWidth="1"/>
    <col min="11531" max="11531" width="9.125" customWidth="1"/>
    <col min="11532" max="11532" width="9.5" customWidth="1"/>
    <col min="11533" max="11555" width="9.125" customWidth="1"/>
    <col min="11556" max="11557" width="9.5" customWidth="1"/>
    <col min="11558" max="11566" width="9.125" customWidth="1"/>
    <col min="11567" max="11567" width="9.5" customWidth="1"/>
    <col min="11568" max="11568" width="9.125" customWidth="1"/>
    <col min="11569" max="11569" width="9.5" customWidth="1"/>
    <col min="11570" max="11582" width="9.125" customWidth="1"/>
    <col min="11583" max="11583" width="9.5" customWidth="1"/>
    <col min="11584" max="11585" width="9.125" customWidth="1"/>
    <col min="11586" max="11587" width="9.5" customWidth="1"/>
    <col min="11777" max="11777" width="13.875" customWidth="1"/>
    <col min="11778" max="11778" width="18.125" customWidth="1"/>
    <col min="11779" max="11779" width="10.5" customWidth="1"/>
    <col min="11780" max="11781" width="9.5" customWidth="1"/>
    <col min="11782" max="11783" width="9.125" customWidth="1"/>
    <col min="11784" max="11784" width="9.5" customWidth="1"/>
    <col min="11785" max="11785" width="9.125" customWidth="1"/>
    <col min="11786" max="11786" width="9.5" customWidth="1"/>
    <col min="11787" max="11787" width="9.125" customWidth="1"/>
    <col min="11788" max="11788" width="9.5" customWidth="1"/>
    <col min="11789" max="11811" width="9.125" customWidth="1"/>
    <col min="11812" max="11813" width="9.5" customWidth="1"/>
    <col min="11814" max="11822" width="9.125" customWidth="1"/>
    <col min="11823" max="11823" width="9.5" customWidth="1"/>
    <col min="11824" max="11824" width="9.125" customWidth="1"/>
    <col min="11825" max="11825" width="9.5" customWidth="1"/>
    <col min="11826" max="11838" width="9.125" customWidth="1"/>
    <col min="11839" max="11839" width="9.5" customWidth="1"/>
    <col min="11840" max="11841" width="9.125" customWidth="1"/>
    <col min="11842" max="11843" width="9.5" customWidth="1"/>
    <col min="12033" max="12033" width="13.875" customWidth="1"/>
    <col min="12034" max="12034" width="18.125" customWidth="1"/>
    <col min="12035" max="12035" width="10.5" customWidth="1"/>
    <col min="12036" max="12037" width="9.5" customWidth="1"/>
    <col min="12038" max="12039" width="9.125" customWidth="1"/>
    <col min="12040" max="12040" width="9.5" customWidth="1"/>
    <col min="12041" max="12041" width="9.125" customWidth="1"/>
    <col min="12042" max="12042" width="9.5" customWidth="1"/>
    <col min="12043" max="12043" width="9.125" customWidth="1"/>
    <col min="12044" max="12044" width="9.5" customWidth="1"/>
    <col min="12045" max="12067" width="9.125" customWidth="1"/>
    <col min="12068" max="12069" width="9.5" customWidth="1"/>
    <col min="12070" max="12078" width="9.125" customWidth="1"/>
    <col min="12079" max="12079" width="9.5" customWidth="1"/>
    <col min="12080" max="12080" width="9.125" customWidth="1"/>
    <col min="12081" max="12081" width="9.5" customWidth="1"/>
    <col min="12082" max="12094" width="9.125" customWidth="1"/>
    <col min="12095" max="12095" width="9.5" customWidth="1"/>
    <col min="12096" max="12097" width="9.125" customWidth="1"/>
    <col min="12098" max="12099" width="9.5" customWidth="1"/>
    <col min="12289" max="12289" width="13.875" customWidth="1"/>
    <col min="12290" max="12290" width="18.125" customWidth="1"/>
    <col min="12291" max="12291" width="10.5" customWidth="1"/>
    <col min="12292" max="12293" width="9.5" customWidth="1"/>
    <col min="12294" max="12295" width="9.125" customWidth="1"/>
    <col min="12296" max="12296" width="9.5" customWidth="1"/>
    <col min="12297" max="12297" width="9.125" customWidth="1"/>
    <col min="12298" max="12298" width="9.5" customWidth="1"/>
    <col min="12299" max="12299" width="9.125" customWidth="1"/>
    <col min="12300" max="12300" width="9.5" customWidth="1"/>
    <col min="12301" max="12323" width="9.125" customWidth="1"/>
    <col min="12324" max="12325" width="9.5" customWidth="1"/>
    <col min="12326" max="12334" width="9.125" customWidth="1"/>
    <col min="12335" max="12335" width="9.5" customWidth="1"/>
    <col min="12336" max="12336" width="9.125" customWidth="1"/>
    <col min="12337" max="12337" width="9.5" customWidth="1"/>
    <col min="12338" max="12350" width="9.125" customWidth="1"/>
    <col min="12351" max="12351" width="9.5" customWidth="1"/>
    <col min="12352" max="12353" width="9.125" customWidth="1"/>
    <col min="12354" max="12355" width="9.5" customWidth="1"/>
    <col min="12545" max="12545" width="13.875" customWidth="1"/>
    <col min="12546" max="12546" width="18.125" customWidth="1"/>
    <col min="12547" max="12547" width="10.5" customWidth="1"/>
    <col min="12548" max="12549" width="9.5" customWidth="1"/>
    <col min="12550" max="12551" width="9.125" customWidth="1"/>
    <col min="12552" max="12552" width="9.5" customWidth="1"/>
    <col min="12553" max="12553" width="9.125" customWidth="1"/>
    <col min="12554" max="12554" width="9.5" customWidth="1"/>
    <col min="12555" max="12555" width="9.125" customWidth="1"/>
    <col min="12556" max="12556" width="9.5" customWidth="1"/>
    <col min="12557" max="12579" width="9.125" customWidth="1"/>
    <col min="12580" max="12581" width="9.5" customWidth="1"/>
    <col min="12582" max="12590" width="9.125" customWidth="1"/>
    <col min="12591" max="12591" width="9.5" customWidth="1"/>
    <col min="12592" max="12592" width="9.125" customWidth="1"/>
    <col min="12593" max="12593" width="9.5" customWidth="1"/>
    <col min="12594" max="12606" width="9.125" customWidth="1"/>
    <col min="12607" max="12607" width="9.5" customWidth="1"/>
    <col min="12608" max="12609" width="9.125" customWidth="1"/>
    <col min="12610" max="12611" width="9.5" customWidth="1"/>
    <col min="12801" max="12801" width="13.875" customWidth="1"/>
    <col min="12802" max="12802" width="18.125" customWidth="1"/>
    <col min="12803" max="12803" width="10.5" customWidth="1"/>
    <col min="12804" max="12805" width="9.5" customWidth="1"/>
    <col min="12806" max="12807" width="9.125" customWidth="1"/>
    <col min="12808" max="12808" width="9.5" customWidth="1"/>
    <col min="12809" max="12809" width="9.125" customWidth="1"/>
    <col min="12810" max="12810" width="9.5" customWidth="1"/>
    <col min="12811" max="12811" width="9.125" customWidth="1"/>
    <col min="12812" max="12812" width="9.5" customWidth="1"/>
    <col min="12813" max="12835" width="9.125" customWidth="1"/>
    <col min="12836" max="12837" width="9.5" customWidth="1"/>
    <col min="12838" max="12846" width="9.125" customWidth="1"/>
    <col min="12847" max="12847" width="9.5" customWidth="1"/>
    <col min="12848" max="12848" width="9.125" customWidth="1"/>
    <col min="12849" max="12849" width="9.5" customWidth="1"/>
    <col min="12850" max="12862" width="9.125" customWidth="1"/>
    <col min="12863" max="12863" width="9.5" customWidth="1"/>
    <col min="12864" max="12865" width="9.125" customWidth="1"/>
    <col min="12866" max="12867" width="9.5" customWidth="1"/>
    <col min="13057" max="13057" width="13.875" customWidth="1"/>
    <col min="13058" max="13058" width="18.125" customWidth="1"/>
    <col min="13059" max="13059" width="10.5" customWidth="1"/>
    <col min="13060" max="13061" width="9.5" customWidth="1"/>
    <col min="13062" max="13063" width="9.125" customWidth="1"/>
    <col min="13064" max="13064" width="9.5" customWidth="1"/>
    <col min="13065" max="13065" width="9.125" customWidth="1"/>
    <col min="13066" max="13066" width="9.5" customWidth="1"/>
    <col min="13067" max="13067" width="9.125" customWidth="1"/>
    <col min="13068" max="13068" width="9.5" customWidth="1"/>
    <col min="13069" max="13091" width="9.125" customWidth="1"/>
    <col min="13092" max="13093" width="9.5" customWidth="1"/>
    <col min="13094" max="13102" width="9.125" customWidth="1"/>
    <col min="13103" max="13103" width="9.5" customWidth="1"/>
    <col min="13104" max="13104" width="9.125" customWidth="1"/>
    <col min="13105" max="13105" width="9.5" customWidth="1"/>
    <col min="13106" max="13118" width="9.125" customWidth="1"/>
    <col min="13119" max="13119" width="9.5" customWidth="1"/>
    <col min="13120" max="13121" width="9.125" customWidth="1"/>
    <col min="13122" max="13123" width="9.5" customWidth="1"/>
    <col min="13313" max="13313" width="13.875" customWidth="1"/>
    <col min="13314" max="13314" width="18.125" customWidth="1"/>
    <col min="13315" max="13315" width="10.5" customWidth="1"/>
    <col min="13316" max="13317" width="9.5" customWidth="1"/>
    <col min="13318" max="13319" width="9.125" customWidth="1"/>
    <col min="13320" max="13320" width="9.5" customWidth="1"/>
    <col min="13321" max="13321" width="9.125" customWidth="1"/>
    <col min="13322" max="13322" width="9.5" customWidth="1"/>
    <col min="13323" max="13323" width="9.125" customWidth="1"/>
    <col min="13324" max="13324" width="9.5" customWidth="1"/>
    <col min="13325" max="13347" width="9.125" customWidth="1"/>
    <col min="13348" max="13349" width="9.5" customWidth="1"/>
    <col min="13350" max="13358" width="9.125" customWidth="1"/>
    <col min="13359" max="13359" width="9.5" customWidth="1"/>
    <col min="13360" max="13360" width="9.125" customWidth="1"/>
    <col min="13361" max="13361" width="9.5" customWidth="1"/>
    <col min="13362" max="13374" width="9.125" customWidth="1"/>
    <col min="13375" max="13375" width="9.5" customWidth="1"/>
    <col min="13376" max="13377" width="9.125" customWidth="1"/>
    <col min="13378" max="13379" width="9.5" customWidth="1"/>
    <col min="13569" max="13569" width="13.875" customWidth="1"/>
    <col min="13570" max="13570" width="18.125" customWidth="1"/>
    <col min="13571" max="13571" width="10.5" customWidth="1"/>
    <col min="13572" max="13573" width="9.5" customWidth="1"/>
    <col min="13574" max="13575" width="9.125" customWidth="1"/>
    <col min="13576" max="13576" width="9.5" customWidth="1"/>
    <col min="13577" max="13577" width="9.125" customWidth="1"/>
    <col min="13578" max="13578" width="9.5" customWidth="1"/>
    <col min="13579" max="13579" width="9.125" customWidth="1"/>
    <col min="13580" max="13580" width="9.5" customWidth="1"/>
    <col min="13581" max="13603" width="9.125" customWidth="1"/>
    <col min="13604" max="13605" width="9.5" customWidth="1"/>
    <col min="13606" max="13614" width="9.125" customWidth="1"/>
    <col min="13615" max="13615" width="9.5" customWidth="1"/>
    <col min="13616" max="13616" width="9.125" customWidth="1"/>
    <col min="13617" max="13617" width="9.5" customWidth="1"/>
    <col min="13618" max="13630" width="9.125" customWidth="1"/>
    <col min="13631" max="13631" width="9.5" customWidth="1"/>
    <col min="13632" max="13633" width="9.125" customWidth="1"/>
    <col min="13634" max="13635" width="9.5" customWidth="1"/>
    <col min="13825" max="13825" width="13.875" customWidth="1"/>
    <col min="13826" max="13826" width="18.125" customWidth="1"/>
    <col min="13827" max="13827" width="10.5" customWidth="1"/>
    <col min="13828" max="13829" width="9.5" customWidth="1"/>
    <col min="13830" max="13831" width="9.125" customWidth="1"/>
    <col min="13832" max="13832" width="9.5" customWidth="1"/>
    <col min="13833" max="13833" width="9.125" customWidth="1"/>
    <col min="13834" max="13834" width="9.5" customWidth="1"/>
    <col min="13835" max="13835" width="9.125" customWidth="1"/>
    <col min="13836" max="13836" width="9.5" customWidth="1"/>
    <col min="13837" max="13859" width="9.125" customWidth="1"/>
    <col min="13860" max="13861" width="9.5" customWidth="1"/>
    <col min="13862" max="13870" width="9.125" customWidth="1"/>
    <col min="13871" max="13871" width="9.5" customWidth="1"/>
    <col min="13872" max="13872" width="9.125" customWidth="1"/>
    <col min="13873" max="13873" width="9.5" customWidth="1"/>
    <col min="13874" max="13886" width="9.125" customWidth="1"/>
    <col min="13887" max="13887" width="9.5" customWidth="1"/>
    <col min="13888" max="13889" width="9.125" customWidth="1"/>
    <col min="13890" max="13891" width="9.5" customWidth="1"/>
    <col min="14081" max="14081" width="13.875" customWidth="1"/>
    <col min="14082" max="14082" width="18.125" customWidth="1"/>
    <col min="14083" max="14083" width="10.5" customWidth="1"/>
    <col min="14084" max="14085" width="9.5" customWidth="1"/>
    <col min="14086" max="14087" width="9.125" customWidth="1"/>
    <col min="14088" max="14088" width="9.5" customWidth="1"/>
    <col min="14089" max="14089" width="9.125" customWidth="1"/>
    <col min="14090" max="14090" width="9.5" customWidth="1"/>
    <col min="14091" max="14091" width="9.125" customWidth="1"/>
    <col min="14092" max="14092" width="9.5" customWidth="1"/>
    <col min="14093" max="14115" width="9.125" customWidth="1"/>
    <col min="14116" max="14117" width="9.5" customWidth="1"/>
    <col min="14118" max="14126" width="9.125" customWidth="1"/>
    <col min="14127" max="14127" width="9.5" customWidth="1"/>
    <col min="14128" max="14128" width="9.125" customWidth="1"/>
    <col min="14129" max="14129" width="9.5" customWidth="1"/>
    <col min="14130" max="14142" width="9.125" customWidth="1"/>
    <col min="14143" max="14143" width="9.5" customWidth="1"/>
    <col min="14144" max="14145" width="9.125" customWidth="1"/>
    <col min="14146" max="14147" width="9.5" customWidth="1"/>
    <col min="14337" max="14337" width="13.875" customWidth="1"/>
    <col min="14338" max="14338" width="18.125" customWidth="1"/>
    <col min="14339" max="14339" width="10.5" customWidth="1"/>
    <col min="14340" max="14341" width="9.5" customWidth="1"/>
    <col min="14342" max="14343" width="9.125" customWidth="1"/>
    <col min="14344" max="14344" width="9.5" customWidth="1"/>
    <col min="14345" max="14345" width="9.125" customWidth="1"/>
    <col min="14346" max="14346" width="9.5" customWidth="1"/>
    <col min="14347" max="14347" width="9.125" customWidth="1"/>
    <col min="14348" max="14348" width="9.5" customWidth="1"/>
    <col min="14349" max="14371" width="9.125" customWidth="1"/>
    <col min="14372" max="14373" width="9.5" customWidth="1"/>
    <col min="14374" max="14382" width="9.125" customWidth="1"/>
    <col min="14383" max="14383" width="9.5" customWidth="1"/>
    <col min="14384" max="14384" width="9.125" customWidth="1"/>
    <col min="14385" max="14385" width="9.5" customWidth="1"/>
    <col min="14386" max="14398" width="9.125" customWidth="1"/>
    <col min="14399" max="14399" width="9.5" customWidth="1"/>
    <col min="14400" max="14401" width="9.125" customWidth="1"/>
    <col min="14402" max="14403" width="9.5" customWidth="1"/>
    <col min="14593" max="14593" width="13.875" customWidth="1"/>
    <col min="14594" max="14594" width="18.125" customWidth="1"/>
    <col min="14595" max="14595" width="10.5" customWidth="1"/>
    <col min="14596" max="14597" width="9.5" customWidth="1"/>
    <col min="14598" max="14599" width="9.125" customWidth="1"/>
    <col min="14600" max="14600" width="9.5" customWidth="1"/>
    <col min="14601" max="14601" width="9.125" customWidth="1"/>
    <col min="14602" max="14602" width="9.5" customWidth="1"/>
    <col min="14603" max="14603" width="9.125" customWidth="1"/>
    <col min="14604" max="14604" width="9.5" customWidth="1"/>
    <col min="14605" max="14627" width="9.125" customWidth="1"/>
    <col min="14628" max="14629" width="9.5" customWidth="1"/>
    <col min="14630" max="14638" width="9.125" customWidth="1"/>
    <col min="14639" max="14639" width="9.5" customWidth="1"/>
    <col min="14640" max="14640" width="9.125" customWidth="1"/>
    <col min="14641" max="14641" width="9.5" customWidth="1"/>
    <col min="14642" max="14654" width="9.125" customWidth="1"/>
    <col min="14655" max="14655" width="9.5" customWidth="1"/>
    <col min="14656" max="14657" width="9.125" customWidth="1"/>
    <col min="14658" max="14659" width="9.5" customWidth="1"/>
    <col min="14849" max="14849" width="13.875" customWidth="1"/>
    <col min="14850" max="14850" width="18.125" customWidth="1"/>
    <col min="14851" max="14851" width="10.5" customWidth="1"/>
    <col min="14852" max="14853" width="9.5" customWidth="1"/>
    <col min="14854" max="14855" width="9.125" customWidth="1"/>
    <col min="14856" max="14856" width="9.5" customWidth="1"/>
    <col min="14857" max="14857" width="9.125" customWidth="1"/>
    <col min="14858" max="14858" width="9.5" customWidth="1"/>
    <col min="14859" max="14859" width="9.125" customWidth="1"/>
    <col min="14860" max="14860" width="9.5" customWidth="1"/>
    <col min="14861" max="14883" width="9.125" customWidth="1"/>
    <col min="14884" max="14885" width="9.5" customWidth="1"/>
    <col min="14886" max="14894" width="9.125" customWidth="1"/>
    <col min="14895" max="14895" width="9.5" customWidth="1"/>
    <col min="14896" max="14896" width="9.125" customWidth="1"/>
    <col min="14897" max="14897" width="9.5" customWidth="1"/>
    <col min="14898" max="14910" width="9.125" customWidth="1"/>
    <col min="14911" max="14911" width="9.5" customWidth="1"/>
    <col min="14912" max="14913" width="9.125" customWidth="1"/>
    <col min="14914" max="14915" width="9.5" customWidth="1"/>
    <col min="15105" max="15105" width="13.875" customWidth="1"/>
    <col min="15106" max="15106" width="18.125" customWidth="1"/>
    <col min="15107" max="15107" width="10.5" customWidth="1"/>
    <col min="15108" max="15109" width="9.5" customWidth="1"/>
    <col min="15110" max="15111" width="9.125" customWidth="1"/>
    <col min="15112" max="15112" width="9.5" customWidth="1"/>
    <col min="15113" max="15113" width="9.125" customWidth="1"/>
    <col min="15114" max="15114" width="9.5" customWidth="1"/>
    <col min="15115" max="15115" width="9.125" customWidth="1"/>
    <col min="15116" max="15116" width="9.5" customWidth="1"/>
    <col min="15117" max="15139" width="9.125" customWidth="1"/>
    <col min="15140" max="15141" width="9.5" customWidth="1"/>
    <col min="15142" max="15150" width="9.125" customWidth="1"/>
    <col min="15151" max="15151" width="9.5" customWidth="1"/>
    <col min="15152" max="15152" width="9.125" customWidth="1"/>
    <col min="15153" max="15153" width="9.5" customWidth="1"/>
    <col min="15154" max="15166" width="9.125" customWidth="1"/>
    <col min="15167" max="15167" width="9.5" customWidth="1"/>
    <col min="15168" max="15169" width="9.125" customWidth="1"/>
    <col min="15170" max="15171" width="9.5" customWidth="1"/>
    <col min="15361" max="15361" width="13.875" customWidth="1"/>
    <col min="15362" max="15362" width="18.125" customWidth="1"/>
    <col min="15363" max="15363" width="10.5" customWidth="1"/>
    <col min="15364" max="15365" width="9.5" customWidth="1"/>
    <col min="15366" max="15367" width="9.125" customWidth="1"/>
    <col min="15368" max="15368" width="9.5" customWidth="1"/>
    <col min="15369" max="15369" width="9.125" customWidth="1"/>
    <col min="15370" max="15370" width="9.5" customWidth="1"/>
    <col min="15371" max="15371" width="9.125" customWidth="1"/>
    <col min="15372" max="15372" width="9.5" customWidth="1"/>
    <col min="15373" max="15395" width="9.125" customWidth="1"/>
    <col min="15396" max="15397" width="9.5" customWidth="1"/>
    <col min="15398" max="15406" width="9.125" customWidth="1"/>
    <col min="15407" max="15407" width="9.5" customWidth="1"/>
    <col min="15408" max="15408" width="9.125" customWidth="1"/>
    <col min="15409" max="15409" width="9.5" customWidth="1"/>
    <col min="15410" max="15422" width="9.125" customWidth="1"/>
    <col min="15423" max="15423" width="9.5" customWidth="1"/>
    <col min="15424" max="15425" width="9.125" customWidth="1"/>
    <col min="15426" max="15427" width="9.5" customWidth="1"/>
    <col min="15617" max="15617" width="13.875" customWidth="1"/>
    <col min="15618" max="15618" width="18.125" customWidth="1"/>
    <col min="15619" max="15619" width="10.5" customWidth="1"/>
    <col min="15620" max="15621" width="9.5" customWidth="1"/>
    <col min="15622" max="15623" width="9.125" customWidth="1"/>
    <col min="15624" max="15624" width="9.5" customWidth="1"/>
    <col min="15625" max="15625" width="9.125" customWidth="1"/>
    <col min="15626" max="15626" width="9.5" customWidth="1"/>
    <col min="15627" max="15627" width="9.125" customWidth="1"/>
    <col min="15628" max="15628" width="9.5" customWidth="1"/>
    <col min="15629" max="15651" width="9.125" customWidth="1"/>
    <col min="15652" max="15653" width="9.5" customWidth="1"/>
    <col min="15654" max="15662" width="9.125" customWidth="1"/>
    <col min="15663" max="15663" width="9.5" customWidth="1"/>
    <col min="15664" max="15664" width="9.125" customWidth="1"/>
    <col min="15665" max="15665" width="9.5" customWidth="1"/>
    <col min="15666" max="15678" width="9.125" customWidth="1"/>
    <col min="15679" max="15679" width="9.5" customWidth="1"/>
    <col min="15680" max="15681" width="9.125" customWidth="1"/>
    <col min="15682" max="15683" width="9.5" customWidth="1"/>
    <col min="15873" max="15873" width="13.875" customWidth="1"/>
    <col min="15874" max="15874" width="18.125" customWidth="1"/>
    <col min="15875" max="15875" width="10.5" customWidth="1"/>
    <col min="15876" max="15877" width="9.5" customWidth="1"/>
    <col min="15878" max="15879" width="9.125" customWidth="1"/>
    <col min="15880" max="15880" width="9.5" customWidth="1"/>
    <col min="15881" max="15881" width="9.125" customWidth="1"/>
    <col min="15882" max="15882" width="9.5" customWidth="1"/>
    <col min="15883" max="15883" width="9.125" customWidth="1"/>
    <col min="15884" max="15884" width="9.5" customWidth="1"/>
    <col min="15885" max="15907" width="9.125" customWidth="1"/>
    <col min="15908" max="15909" width="9.5" customWidth="1"/>
    <col min="15910" max="15918" width="9.125" customWidth="1"/>
    <col min="15919" max="15919" width="9.5" customWidth="1"/>
    <col min="15920" max="15920" width="9.125" customWidth="1"/>
    <col min="15921" max="15921" width="9.5" customWidth="1"/>
    <col min="15922" max="15934" width="9.125" customWidth="1"/>
    <col min="15935" max="15935" width="9.5" customWidth="1"/>
    <col min="15936" max="15937" width="9.125" customWidth="1"/>
    <col min="15938" max="15939" width="9.5" customWidth="1"/>
    <col min="16129" max="16129" width="13.875" customWidth="1"/>
    <col min="16130" max="16130" width="18.125" customWidth="1"/>
    <col min="16131" max="16131" width="10.5" customWidth="1"/>
    <col min="16132" max="16133" width="9.5" customWidth="1"/>
    <col min="16134" max="16135" width="9.125" customWidth="1"/>
    <col min="16136" max="16136" width="9.5" customWidth="1"/>
    <col min="16137" max="16137" width="9.125" customWidth="1"/>
    <col min="16138" max="16138" width="9.5" customWidth="1"/>
    <col min="16139" max="16139" width="9.125" customWidth="1"/>
    <col min="16140" max="16140" width="9.5" customWidth="1"/>
    <col min="16141" max="16163" width="9.125" customWidth="1"/>
    <col min="16164" max="16165" width="9.5" customWidth="1"/>
    <col min="16166" max="16174" width="9.125" customWidth="1"/>
    <col min="16175" max="16175" width="9.5" customWidth="1"/>
    <col min="16176" max="16176" width="9.125" customWidth="1"/>
    <col min="16177" max="16177" width="9.5" customWidth="1"/>
    <col min="16178" max="16190" width="9.125" customWidth="1"/>
    <col min="16191" max="16191" width="9.5" customWidth="1"/>
    <col min="16192" max="16193" width="9.125" customWidth="1"/>
    <col min="16194" max="16195" width="9.5" customWidth="1"/>
  </cols>
  <sheetData>
    <row r="1" spans="1:55">
      <c r="A1" s="97" t="s">
        <v>1155</v>
      </c>
      <c r="O1" t="s">
        <v>1156</v>
      </c>
      <c r="AE1" t="s">
        <v>1156</v>
      </c>
      <c r="AR1" t="s">
        <v>1156</v>
      </c>
      <c r="BC1" t="s">
        <v>1156</v>
      </c>
    </row>
    <row r="2" spans="13:66">
      <c r="M2" t="s">
        <v>1</v>
      </c>
      <c r="O2" t="s">
        <v>1</v>
      </c>
      <c r="AE2" t="s">
        <v>1</v>
      </c>
      <c r="AR2" t="s">
        <v>1</v>
      </c>
      <c r="BN2" t="s">
        <v>1</v>
      </c>
    </row>
    <row r="3" s="96" customFormat="1" ht="40.5" spans="1:67">
      <c r="A3" s="98" t="s">
        <v>149</v>
      </c>
      <c r="B3" s="99" t="s">
        <v>117</v>
      </c>
      <c r="C3" s="99" t="s">
        <v>150</v>
      </c>
      <c r="D3" s="99" t="s">
        <v>151</v>
      </c>
      <c r="E3" s="99"/>
      <c r="F3" s="99"/>
      <c r="G3" s="99"/>
      <c r="H3" s="99"/>
      <c r="I3" s="99"/>
      <c r="J3" s="99"/>
      <c r="K3" s="99"/>
      <c r="L3" s="99" t="s">
        <v>152</v>
      </c>
      <c r="M3" s="99"/>
      <c r="N3" s="99"/>
      <c r="O3" s="99" t="s">
        <v>152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 t="s">
        <v>152</v>
      </c>
      <c r="AF3" s="99"/>
      <c r="AG3" s="99"/>
      <c r="AH3" s="99"/>
      <c r="AI3" s="99"/>
      <c r="AJ3" s="99" t="s">
        <v>153</v>
      </c>
      <c r="AK3" s="99"/>
      <c r="AL3" s="99"/>
      <c r="AM3" s="99"/>
      <c r="AN3" s="99"/>
      <c r="AO3" s="99"/>
      <c r="AP3" s="99"/>
      <c r="AQ3" s="99"/>
      <c r="AR3" s="99" t="s">
        <v>153</v>
      </c>
      <c r="AS3" s="99"/>
      <c r="AT3" s="99"/>
      <c r="AU3" s="99" t="s">
        <v>154</v>
      </c>
      <c r="AV3" s="99"/>
      <c r="AW3" s="99"/>
      <c r="AX3" s="99" t="s">
        <v>155</v>
      </c>
      <c r="AY3" s="99"/>
      <c r="AZ3" s="99"/>
      <c r="BA3" s="99"/>
      <c r="BB3" s="99" t="s">
        <v>156</v>
      </c>
      <c r="BC3" s="99" t="s">
        <v>157</v>
      </c>
      <c r="BD3" s="99"/>
      <c r="BE3" s="99"/>
      <c r="BF3" s="99"/>
      <c r="BG3" s="99"/>
      <c r="BH3" s="99"/>
      <c r="BI3" s="99"/>
      <c r="BJ3" s="99"/>
      <c r="BK3" s="99" t="s">
        <v>158</v>
      </c>
      <c r="BL3" s="99"/>
      <c r="BM3" s="99"/>
      <c r="BN3" s="99"/>
      <c r="BO3" s="99" t="s">
        <v>1157</v>
      </c>
    </row>
    <row r="4" s="96" customFormat="1" ht="54" spans="1:67">
      <c r="A4" s="98"/>
      <c r="B4" s="99"/>
      <c r="C4" s="99"/>
      <c r="D4" s="99" t="s">
        <v>1158</v>
      </c>
      <c r="E4" s="99" t="s">
        <v>1159</v>
      </c>
      <c r="F4" s="99" t="s">
        <v>1160</v>
      </c>
      <c r="G4" s="99" t="s">
        <v>1161</v>
      </c>
      <c r="H4" s="99" t="s">
        <v>1162</v>
      </c>
      <c r="I4" s="99" t="s">
        <v>1163</v>
      </c>
      <c r="J4" s="99" t="s">
        <v>1164</v>
      </c>
      <c r="K4" s="99" t="s">
        <v>1165</v>
      </c>
      <c r="L4" s="99" t="s">
        <v>1166</v>
      </c>
      <c r="M4" s="99" t="s">
        <v>1167</v>
      </c>
      <c r="N4" s="99" t="s">
        <v>1168</v>
      </c>
      <c r="O4" s="99" t="s">
        <v>1169</v>
      </c>
      <c r="P4" s="99" t="s">
        <v>1170</v>
      </c>
      <c r="Q4" s="99" t="s">
        <v>1171</v>
      </c>
      <c r="R4" s="99" t="s">
        <v>1172</v>
      </c>
      <c r="S4" s="99" t="s">
        <v>1173</v>
      </c>
      <c r="T4" s="99" t="s">
        <v>1174</v>
      </c>
      <c r="U4" s="99" t="s">
        <v>1175</v>
      </c>
      <c r="V4" s="99" t="s">
        <v>1176</v>
      </c>
      <c r="W4" s="99" t="s">
        <v>1177</v>
      </c>
      <c r="X4" s="99" t="s">
        <v>1178</v>
      </c>
      <c r="Y4" s="99" t="s">
        <v>1179</v>
      </c>
      <c r="Z4" s="99" t="s">
        <v>1180</v>
      </c>
      <c r="AA4" s="99" t="s">
        <v>1181</v>
      </c>
      <c r="AB4" s="99" t="s">
        <v>1182</v>
      </c>
      <c r="AC4" s="99" t="s">
        <v>1183</v>
      </c>
      <c r="AD4" s="99" t="s">
        <v>1184</v>
      </c>
      <c r="AE4" s="99" t="s">
        <v>1185</v>
      </c>
      <c r="AF4" s="99" t="s">
        <v>1186</v>
      </c>
      <c r="AG4" s="99" t="s">
        <v>1187</v>
      </c>
      <c r="AH4" s="99" t="s">
        <v>1188</v>
      </c>
      <c r="AI4" s="99" t="s">
        <v>1189</v>
      </c>
      <c r="AJ4" s="99" t="s">
        <v>1190</v>
      </c>
      <c r="AK4" s="99" t="s">
        <v>1191</v>
      </c>
      <c r="AL4" s="99" t="s">
        <v>1192</v>
      </c>
      <c r="AM4" s="99" t="s">
        <v>1193</v>
      </c>
      <c r="AN4" s="99" t="s">
        <v>1194</v>
      </c>
      <c r="AO4" s="99" t="s">
        <v>1195</v>
      </c>
      <c r="AP4" s="99" t="s">
        <v>1196</v>
      </c>
      <c r="AQ4" s="99" t="s">
        <v>1197</v>
      </c>
      <c r="AR4" s="99" t="s">
        <v>1198</v>
      </c>
      <c r="AS4" s="99" t="s">
        <v>1199</v>
      </c>
      <c r="AT4" s="99" t="s">
        <v>1200</v>
      </c>
      <c r="AU4" s="99" t="s">
        <v>1201</v>
      </c>
      <c r="AV4" s="99" t="s">
        <v>1202</v>
      </c>
      <c r="AW4" s="99" t="s">
        <v>1203</v>
      </c>
      <c r="AX4" s="99" t="s">
        <v>1204</v>
      </c>
      <c r="AY4" s="99" t="s">
        <v>1205</v>
      </c>
      <c r="AZ4" s="99" t="s">
        <v>1206</v>
      </c>
      <c r="BA4" s="99" t="s">
        <v>1207</v>
      </c>
      <c r="BB4" s="99" t="s">
        <v>1208</v>
      </c>
      <c r="BC4" s="99" t="s">
        <v>1209</v>
      </c>
      <c r="BD4" s="99" t="s">
        <v>1210</v>
      </c>
      <c r="BE4" s="99" t="s">
        <v>1211</v>
      </c>
      <c r="BF4" s="99" t="s">
        <v>1212</v>
      </c>
      <c r="BG4" s="99" t="s">
        <v>1213</v>
      </c>
      <c r="BH4" s="99" t="s">
        <v>1214</v>
      </c>
      <c r="BI4" s="99" t="s">
        <v>1215</v>
      </c>
      <c r="BJ4" s="99" t="s">
        <v>1216</v>
      </c>
      <c r="BK4" s="99" t="s">
        <v>1217</v>
      </c>
      <c r="BL4" s="99" t="s">
        <v>159</v>
      </c>
      <c r="BM4" s="99" t="s">
        <v>160</v>
      </c>
      <c r="BN4" s="99" t="s">
        <v>161</v>
      </c>
      <c r="BO4" s="99"/>
    </row>
    <row r="5" spans="1:67">
      <c r="A5" s="100" t="s">
        <v>150</v>
      </c>
      <c r="B5" s="101"/>
      <c r="C5" s="101">
        <f>D5+L5+AJ5+AU5+AX5+BB5+BK5</f>
        <v>20536.80365626</v>
      </c>
      <c r="D5" s="101">
        <f>D6+D147+D156+D205+D238+D264+D289+D364+D411+D429+D448+D510+D519+D536+D549+D552+D573+D580+D589+D592+D606+D533</f>
        <v>9430.8513269</v>
      </c>
      <c r="E5" s="101">
        <f t="shared" ref="E5:AT5" si="0">E6+E147+E156+E205+E238+E264+E289+E364+E411+E429+E448+E510+E519+E536+E549+E552+E573+E580+E589+E592+E606</f>
        <v>3033.06208</v>
      </c>
      <c r="F5" s="101">
        <f t="shared" si="0"/>
        <v>957.5452</v>
      </c>
      <c r="G5" s="101">
        <f t="shared" si="0"/>
        <v>130.8826</v>
      </c>
      <c r="H5" s="101">
        <f t="shared" si="0"/>
        <v>3263.8578269</v>
      </c>
      <c r="I5" s="101">
        <f t="shared" si="0"/>
        <v>10</v>
      </c>
      <c r="J5" s="101">
        <f t="shared" si="0"/>
        <v>1605.05762</v>
      </c>
      <c r="K5" s="101">
        <f t="shared" si="0"/>
        <v>430.446</v>
      </c>
      <c r="L5" s="101">
        <f t="shared" si="0"/>
        <v>1390.26377936</v>
      </c>
      <c r="M5" s="101">
        <f t="shared" si="0"/>
        <v>77.805</v>
      </c>
      <c r="N5" s="101">
        <f t="shared" si="0"/>
        <v>28.142</v>
      </c>
      <c r="O5" s="101">
        <f t="shared" si="0"/>
        <v>0</v>
      </c>
      <c r="P5" s="101">
        <f t="shared" si="0"/>
        <v>4.988</v>
      </c>
      <c r="Q5" s="101">
        <f t="shared" si="0"/>
        <v>48.3141</v>
      </c>
      <c r="R5" s="101">
        <f t="shared" si="0"/>
        <v>36.3728</v>
      </c>
      <c r="S5" s="101">
        <f t="shared" si="0"/>
        <v>106.74608</v>
      </c>
      <c r="T5" s="101">
        <f t="shared" si="0"/>
        <v>0</v>
      </c>
      <c r="U5" s="101">
        <f t="shared" si="0"/>
        <v>64.566</v>
      </c>
      <c r="V5" s="101">
        <f t="shared" si="0"/>
        <v>0</v>
      </c>
      <c r="W5" s="101">
        <f t="shared" si="0"/>
        <v>76.702</v>
      </c>
      <c r="X5" s="101">
        <f t="shared" si="0"/>
        <v>44.54</v>
      </c>
      <c r="Y5" s="101">
        <f t="shared" si="0"/>
        <v>25.521</v>
      </c>
      <c r="Z5" s="101">
        <f t="shared" si="0"/>
        <v>83.5182995</v>
      </c>
      <c r="AA5" s="101">
        <f t="shared" si="0"/>
        <v>62.32125436</v>
      </c>
      <c r="AB5" s="101">
        <f t="shared" si="0"/>
        <v>48.973</v>
      </c>
      <c r="AC5" s="101">
        <f t="shared" si="0"/>
        <v>7.85</v>
      </c>
      <c r="AD5" s="101">
        <f t="shared" si="0"/>
        <v>52.83</v>
      </c>
      <c r="AE5" s="101">
        <f t="shared" si="0"/>
        <v>0</v>
      </c>
      <c r="AF5" s="101">
        <f t="shared" si="0"/>
        <v>93.105256</v>
      </c>
      <c r="AG5" s="101">
        <f t="shared" si="0"/>
        <v>112.7846895</v>
      </c>
      <c r="AH5" s="101">
        <f t="shared" si="0"/>
        <v>285.545</v>
      </c>
      <c r="AI5" s="101">
        <f t="shared" si="0"/>
        <v>92.773</v>
      </c>
      <c r="AJ5" s="101">
        <f t="shared" si="0"/>
        <v>4997.65855</v>
      </c>
      <c r="AK5" s="101">
        <f t="shared" si="0"/>
        <v>2737.66</v>
      </c>
      <c r="AL5" s="101">
        <f t="shared" si="0"/>
        <v>0</v>
      </c>
      <c r="AM5" s="101">
        <f t="shared" si="0"/>
        <v>292.61</v>
      </c>
      <c r="AN5" s="101">
        <f t="shared" si="0"/>
        <v>188.264</v>
      </c>
      <c r="AO5" s="101">
        <f t="shared" si="0"/>
        <v>37.5</v>
      </c>
      <c r="AP5" s="101">
        <f t="shared" si="0"/>
        <v>452.51</v>
      </c>
      <c r="AQ5" s="101">
        <f t="shared" si="0"/>
        <v>5.28</v>
      </c>
      <c r="AR5" s="101">
        <f t="shared" si="0"/>
        <v>0</v>
      </c>
      <c r="AS5" s="101">
        <f t="shared" si="0"/>
        <v>656.41674</v>
      </c>
      <c r="AT5" s="101">
        <f t="shared" si="0"/>
        <v>627.41781</v>
      </c>
      <c r="AU5" s="101">
        <f>AU6+AU147+AU156+AU205+AU238+AU264+AU289+AU364+AU411+AU429+AU448+AU510+AU519+AU536+AU549+AU552+AU573+AU580+AU589+AU592+AU606+AU533</f>
        <v>3121</v>
      </c>
      <c r="AV5" s="101">
        <f t="shared" ref="AV5:BA5" si="1">AV6+AV147+AV156+AV205+AV238+AV264+AV289+AV364+AV411+AV429+AV448+AV510+AV519+AV536+AV549+AV552+AV573+AV580+AV589+AV592+AV606</f>
        <v>555</v>
      </c>
      <c r="AW5" s="101">
        <f t="shared" si="1"/>
        <v>2366</v>
      </c>
      <c r="AX5" s="101">
        <f t="shared" si="1"/>
        <v>0</v>
      </c>
      <c r="AY5" s="101">
        <f t="shared" si="1"/>
        <v>0</v>
      </c>
      <c r="AZ5" s="101">
        <f t="shared" si="1"/>
        <v>0</v>
      </c>
      <c r="BA5" s="101">
        <f t="shared" si="1"/>
        <v>0</v>
      </c>
      <c r="BB5" s="101">
        <f>SUM(BC5:BJ5)</f>
        <v>437.03</v>
      </c>
      <c r="BC5" s="101">
        <f t="shared" ref="BC5:BJ5" si="2">BC6+BC147+BC156+BC205+BC238+BC264+BC289+BC364+BC411+BC429+BC448+BC510+BC519+BC536+BC549+BC552+BC573+BC580+BC589+BC592+BC606</f>
        <v>256.16</v>
      </c>
      <c r="BD5" s="101">
        <f t="shared" si="2"/>
        <v>159.67</v>
      </c>
      <c r="BE5" s="101">
        <f t="shared" si="2"/>
        <v>0</v>
      </c>
      <c r="BF5" s="101">
        <f t="shared" si="2"/>
        <v>0</v>
      </c>
      <c r="BG5" s="101">
        <f t="shared" si="2"/>
        <v>0</v>
      </c>
      <c r="BH5" s="101">
        <f t="shared" si="2"/>
        <v>0</v>
      </c>
      <c r="BI5" s="101">
        <f t="shared" si="2"/>
        <v>0</v>
      </c>
      <c r="BJ5" s="101">
        <f t="shared" si="2"/>
        <v>21.2</v>
      </c>
      <c r="BK5" s="101">
        <f>BK6+BK147+BK156+BK205+BK238+BK264+BK289+BK364+BK411+BK429+BK448+BK510+BK519+BK536+BK549+BK552+BK573+BK580+BK589+BK592+BK606+BK613</f>
        <v>1160</v>
      </c>
      <c r="BL5" s="101">
        <f>BL6+BL147+BL156+BL205+BL238+BL264+BL289+BL364+BL411+BL429+BL448+BL510+BL519+BL536+BL549+BL552+BL573+BL580+BL589+BL592+BL606</f>
        <v>0</v>
      </c>
      <c r="BM5" s="101">
        <f>BM6+BM147+BM156+BM205+BM238+BM264+BM289+BM364+BM411+BM429+BM448+BM510+BM519+BM536+BM549+BM552+BM573+BM580+BM589+BM592+BM606</f>
        <v>0</v>
      </c>
      <c r="BN5" s="101">
        <f>BN6+BN147+BN156+BN205+BN238+BN264+BN289+BN364+BN411+BN429+BN448+BN510+BN519+BN536+BN549+BN552+BN573+BN580+BN589+BN592+BN606+BN613</f>
        <v>1160</v>
      </c>
      <c r="BO5" s="101">
        <f>BO6+BO147+BO156+BO205+BO238+BO264+BO289+BO364+BO411+BO429+BO448+BO510+BO519+BO536+BO549+BO552+BO573+BO580+BO589+BO592+BO606</f>
        <v>5795.33</v>
      </c>
    </row>
    <row r="6" spans="1:67">
      <c r="A6" s="100" t="s">
        <v>162</v>
      </c>
      <c r="B6" s="101" t="s">
        <v>163</v>
      </c>
      <c r="C6" s="101">
        <f t="shared" ref="C6:C69" si="3">D6+L6+AJ6+AU6+AX6+BB6+BK6</f>
        <v>2357.69716723</v>
      </c>
      <c r="D6" s="101">
        <f>D7+D15+D23+D31+D38+D45+D53+D57+D64+D71+D76+D84+D93+D100+D103+D105+D110+D114+D118+D123+D129+D134+D138+D141+D145</f>
        <v>1535.29306575</v>
      </c>
      <c r="E6" s="101">
        <f t="shared" ref="E6:BO6" si="4">E7+E15+E23+E31+E38+E45+E53+E57+E64+E71+E76+E84+E93+E100+E103+E105+E110+E114+E118+E123+E129+E134+E138+E141+E145</f>
        <v>544.822</v>
      </c>
      <c r="F6" s="101">
        <f t="shared" si="4"/>
        <v>401.8648</v>
      </c>
      <c r="G6" s="101">
        <f t="shared" si="4"/>
        <v>80.0458</v>
      </c>
      <c r="H6" s="101">
        <f t="shared" si="4"/>
        <v>344.49916575</v>
      </c>
      <c r="I6" s="101">
        <f t="shared" si="4"/>
        <v>10</v>
      </c>
      <c r="J6" s="101">
        <f t="shared" si="4"/>
        <v>115.2693</v>
      </c>
      <c r="K6" s="101">
        <f t="shared" si="4"/>
        <v>38.792</v>
      </c>
      <c r="L6" s="101">
        <f>L7+L15+L23+L31+L38+L45+L53+L57+L64+L71+L76+L84+L93+L103+L105+L110+L114+L118+L123+L129+L134+L138+L141+L145</f>
        <v>468.99880148</v>
      </c>
      <c r="M6" s="101">
        <f t="shared" ref="M6:AI6" si="5">M7+M15+M23+M31+M38+M45+M53+M57+M64+M71+M76+M84+M93+M103+M105+M110+M114+M118+M123+M129+M134+M138+M141+M145</f>
        <v>20.328</v>
      </c>
      <c r="N6" s="101">
        <f t="shared" si="5"/>
        <v>8.85</v>
      </c>
      <c r="O6" s="101">
        <f t="shared" si="5"/>
        <v>0</v>
      </c>
      <c r="P6" s="101">
        <f t="shared" si="5"/>
        <v>1.145</v>
      </c>
      <c r="Q6" s="101">
        <f t="shared" si="5"/>
        <v>13.8211</v>
      </c>
      <c r="R6" s="101">
        <f t="shared" si="5"/>
        <v>12.86414</v>
      </c>
      <c r="S6" s="101">
        <f t="shared" si="5"/>
        <v>31.9864</v>
      </c>
      <c r="T6" s="101">
        <f t="shared" si="5"/>
        <v>0</v>
      </c>
      <c r="U6" s="101">
        <f t="shared" si="5"/>
        <v>24.702</v>
      </c>
      <c r="V6" s="101">
        <f t="shared" si="5"/>
        <v>0</v>
      </c>
      <c r="W6" s="101">
        <f t="shared" si="5"/>
        <v>13.3</v>
      </c>
      <c r="X6" s="101">
        <f t="shared" si="5"/>
        <v>44.54</v>
      </c>
      <c r="Y6" s="101">
        <f t="shared" si="5"/>
        <v>20.445</v>
      </c>
      <c r="Z6" s="101">
        <f t="shared" si="5"/>
        <v>18.9708285</v>
      </c>
      <c r="AA6" s="101">
        <f t="shared" si="5"/>
        <v>54.24406648</v>
      </c>
      <c r="AB6" s="101">
        <f t="shared" si="5"/>
        <v>0</v>
      </c>
      <c r="AC6" s="101">
        <f t="shared" si="5"/>
        <v>0</v>
      </c>
      <c r="AD6" s="101">
        <f t="shared" si="5"/>
        <v>23.56</v>
      </c>
      <c r="AE6" s="101">
        <f t="shared" si="5"/>
        <v>0</v>
      </c>
      <c r="AF6" s="101">
        <f t="shared" si="5"/>
        <v>16.5708285</v>
      </c>
      <c r="AG6" s="101">
        <f t="shared" si="5"/>
        <v>22.094438</v>
      </c>
      <c r="AH6" s="101">
        <f t="shared" si="5"/>
        <v>124.95</v>
      </c>
      <c r="AI6" s="101">
        <f t="shared" si="5"/>
        <v>16.627</v>
      </c>
      <c r="AJ6" s="101">
        <f t="shared" si="4"/>
        <v>89.7053</v>
      </c>
      <c r="AK6" s="101">
        <f t="shared" si="4"/>
        <v>0</v>
      </c>
      <c r="AL6" s="101">
        <f t="shared" si="4"/>
        <v>0</v>
      </c>
      <c r="AM6" s="101">
        <f t="shared" si="4"/>
        <v>0</v>
      </c>
      <c r="AN6" s="101">
        <f t="shared" si="4"/>
        <v>4.02</v>
      </c>
      <c r="AO6" s="101">
        <f t="shared" si="4"/>
        <v>0</v>
      </c>
      <c r="AP6" s="101">
        <f t="shared" si="4"/>
        <v>0</v>
      </c>
      <c r="AQ6" s="101">
        <f t="shared" si="4"/>
        <v>0</v>
      </c>
      <c r="AR6" s="101">
        <f t="shared" si="4"/>
        <v>0</v>
      </c>
      <c r="AS6" s="101">
        <f t="shared" si="4"/>
        <v>0</v>
      </c>
      <c r="AT6" s="101">
        <f t="shared" si="4"/>
        <v>85.6853</v>
      </c>
      <c r="AU6" s="101">
        <f t="shared" si="4"/>
        <v>250</v>
      </c>
      <c r="AV6" s="101">
        <f t="shared" si="4"/>
        <v>0</v>
      </c>
      <c r="AW6" s="101">
        <f t="shared" si="4"/>
        <v>250</v>
      </c>
      <c r="AX6" s="101">
        <f t="shared" si="4"/>
        <v>0</v>
      </c>
      <c r="AY6" s="101">
        <f t="shared" si="4"/>
        <v>0</v>
      </c>
      <c r="AZ6" s="101">
        <f t="shared" si="4"/>
        <v>0</v>
      </c>
      <c r="BA6" s="101">
        <f t="shared" si="4"/>
        <v>0</v>
      </c>
      <c r="BB6" s="101">
        <f t="shared" si="4"/>
        <v>13.7</v>
      </c>
      <c r="BC6" s="101">
        <f t="shared" si="4"/>
        <v>13.7</v>
      </c>
      <c r="BD6" s="101">
        <f t="shared" si="4"/>
        <v>0</v>
      </c>
      <c r="BE6" s="101">
        <f t="shared" si="4"/>
        <v>0</v>
      </c>
      <c r="BF6" s="101">
        <f t="shared" si="4"/>
        <v>0</v>
      </c>
      <c r="BG6" s="101">
        <f t="shared" si="4"/>
        <v>0</v>
      </c>
      <c r="BH6" s="101">
        <f t="shared" si="4"/>
        <v>0</v>
      </c>
      <c r="BI6" s="101">
        <f t="shared" si="4"/>
        <v>0</v>
      </c>
      <c r="BJ6" s="101">
        <f t="shared" si="4"/>
        <v>0</v>
      </c>
      <c r="BK6" s="101">
        <f t="shared" si="4"/>
        <v>0</v>
      </c>
      <c r="BL6" s="101">
        <f t="shared" si="4"/>
        <v>0</v>
      </c>
      <c r="BM6" s="101">
        <f t="shared" si="4"/>
        <v>0</v>
      </c>
      <c r="BN6" s="101">
        <f t="shared" si="4"/>
        <v>0</v>
      </c>
      <c r="BO6" s="101">
        <f t="shared" si="4"/>
        <v>0</v>
      </c>
    </row>
    <row r="7" hidden="1" spans="1:67">
      <c r="A7" s="100" t="s">
        <v>164</v>
      </c>
      <c r="B7" s="101" t="s">
        <v>165</v>
      </c>
      <c r="C7" s="101">
        <f t="shared" si="3"/>
        <v>0</v>
      </c>
      <c r="D7" s="101">
        <f t="shared" ref="D7:D75" si="6">SUM(E7:K7)</f>
        <v>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>
        <f t="shared" ref="AJ7:AJ22" si="7">SUM(AK7:AT7)</f>
        <v>0</v>
      </c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</row>
    <row r="8" hidden="1" spans="1:67">
      <c r="A8" s="100" t="s">
        <v>166</v>
      </c>
      <c r="B8" s="101" t="s">
        <v>167</v>
      </c>
      <c r="C8" s="101">
        <f t="shared" si="3"/>
        <v>0</v>
      </c>
      <c r="D8" s="101">
        <f t="shared" si="6"/>
        <v>0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>
        <f t="shared" si="7"/>
        <v>0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</row>
    <row r="9" hidden="1" spans="1:67">
      <c r="A9" s="100" t="s">
        <v>168</v>
      </c>
      <c r="B9" s="101" t="s">
        <v>169</v>
      </c>
      <c r="C9" s="101">
        <f t="shared" si="3"/>
        <v>0</v>
      </c>
      <c r="D9" s="101">
        <f t="shared" si="6"/>
        <v>0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>
        <f t="shared" si="7"/>
        <v>0</v>
      </c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</row>
    <row r="10" hidden="1" spans="1:67">
      <c r="A10" s="100" t="s">
        <v>170</v>
      </c>
      <c r="B10" s="101" t="s">
        <v>171</v>
      </c>
      <c r="C10" s="101">
        <f t="shared" si="3"/>
        <v>0</v>
      </c>
      <c r="D10" s="101">
        <f t="shared" si="6"/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>
        <f t="shared" si="7"/>
        <v>0</v>
      </c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</row>
    <row r="11" hidden="1" spans="1:67">
      <c r="A11" s="100" t="s">
        <v>172</v>
      </c>
      <c r="B11" s="101" t="s">
        <v>173</v>
      </c>
      <c r="C11" s="101">
        <f t="shared" si="3"/>
        <v>0</v>
      </c>
      <c r="D11" s="101">
        <f t="shared" si="6"/>
        <v>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>
        <f t="shared" si="7"/>
        <v>0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</row>
    <row r="12" hidden="1" spans="1:67">
      <c r="A12" s="100" t="s">
        <v>174</v>
      </c>
      <c r="B12" s="101" t="s">
        <v>175</v>
      </c>
      <c r="C12" s="101">
        <f t="shared" si="3"/>
        <v>0</v>
      </c>
      <c r="D12" s="101">
        <f t="shared" si="6"/>
        <v>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>
        <f t="shared" si="7"/>
        <v>0</v>
      </c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</row>
    <row r="13" hidden="1" spans="1:67">
      <c r="A13" s="100" t="s">
        <v>176</v>
      </c>
      <c r="B13" s="101" t="s">
        <v>177</v>
      </c>
      <c r="C13" s="101">
        <f t="shared" si="3"/>
        <v>0</v>
      </c>
      <c r="D13" s="101">
        <f t="shared" si="6"/>
        <v>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>
        <f t="shared" si="7"/>
        <v>0</v>
      </c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</row>
    <row r="14" hidden="1" spans="1:67">
      <c r="A14" s="100" t="s">
        <v>178</v>
      </c>
      <c r="B14" s="101" t="s">
        <v>179</v>
      </c>
      <c r="C14" s="101">
        <f t="shared" si="3"/>
        <v>0</v>
      </c>
      <c r="D14" s="101">
        <f t="shared" si="6"/>
        <v>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>
        <f t="shared" si="7"/>
        <v>0</v>
      </c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</row>
    <row r="15" hidden="1" spans="1:67">
      <c r="A15" s="100" t="s">
        <v>180</v>
      </c>
      <c r="B15" s="101" t="s">
        <v>181</v>
      </c>
      <c r="C15" s="101">
        <f t="shared" si="3"/>
        <v>0</v>
      </c>
      <c r="D15" s="101">
        <f t="shared" si="6"/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>
        <f t="shared" si="7"/>
        <v>0</v>
      </c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</row>
    <row r="16" hidden="1" spans="1:67">
      <c r="A16" s="100" t="s">
        <v>182</v>
      </c>
      <c r="B16" s="101" t="s">
        <v>167</v>
      </c>
      <c r="C16" s="101">
        <f t="shared" si="3"/>
        <v>0</v>
      </c>
      <c r="D16" s="101">
        <f t="shared" si="6"/>
        <v>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>
        <f t="shared" si="7"/>
        <v>0</v>
      </c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</row>
    <row r="17" hidden="1" spans="1:67">
      <c r="A17" s="100" t="s">
        <v>183</v>
      </c>
      <c r="B17" s="101" t="s">
        <v>169</v>
      </c>
      <c r="C17" s="101">
        <f t="shared" si="3"/>
        <v>0</v>
      </c>
      <c r="D17" s="101">
        <f t="shared" si="6"/>
        <v>0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>
        <f t="shared" si="7"/>
        <v>0</v>
      </c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</row>
    <row r="18" hidden="1" spans="1:67">
      <c r="A18" s="100" t="s">
        <v>184</v>
      </c>
      <c r="B18" s="101" t="s">
        <v>171</v>
      </c>
      <c r="C18" s="101">
        <f t="shared" si="3"/>
        <v>0</v>
      </c>
      <c r="D18" s="101">
        <f t="shared" si="6"/>
        <v>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>
        <f t="shared" si="7"/>
        <v>0</v>
      </c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</row>
    <row r="19" hidden="1" spans="1:67">
      <c r="A19" s="100" t="s">
        <v>185</v>
      </c>
      <c r="B19" s="101" t="s">
        <v>186</v>
      </c>
      <c r="C19" s="101">
        <f t="shared" si="3"/>
        <v>0</v>
      </c>
      <c r="D19" s="101">
        <f t="shared" si="6"/>
        <v>0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>
        <f t="shared" si="7"/>
        <v>0</v>
      </c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</row>
    <row r="20" hidden="1" spans="1:67">
      <c r="A20" s="100" t="s">
        <v>187</v>
      </c>
      <c r="B20" s="101" t="s">
        <v>188</v>
      </c>
      <c r="C20" s="101">
        <f t="shared" si="3"/>
        <v>0</v>
      </c>
      <c r="D20" s="101">
        <f t="shared" si="6"/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>
        <f t="shared" si="7"/>
        <v>0</v>
      </c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</row>
    <row r="21" hidden="1" spans="1:67">
      <c r="A21" s="100" t="s">
        <v>189</v>
      </c>
      <c r="B21" s="101" t="s">
        <v>190</v>
      </c>
      <c r="C21" s="101">
        <f t="shared" si="3"/>
        <v>0</v>
      </c>
      <c r="D21" s="101">
        <f t="shared" si="6"/>
        <v>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>
        <f t="shared" si="7"/>
        <v>0</v>
      </c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</row>
    <row r="22" hidden="1" spans="1:67">
      <c r="A22" s="100" t="s">
        <v>191</v>
      </c>
      <c r="B22" s="101" t="s">
        <v>192</v>
      </c>
      <c r="C22" s="101">
        <f t="shared" si="3"/>
        <v>0</v>
      </c>
      <c r="D22" s="101">
        <f t="shared" si="6"/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>
        <f t="shared" si="7"/>
        <v>0</v>
      </c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</row>
    <row r="23" spans="1:67">
      <c r="A23" s="100" t="s">
        <v>193</v>
      </c>
      <c r="B23" s="101" t="s">
        <v>194</v>
      </c>
      <c r="C23" s="101">
        <f t="shared" si="3"/>
        <v>1250.23004775</v>
      </c>
      <c r="D23" s="101">
        <f>SUM(D24:D30)</f>
        <v>908.62859275</v>
      </c>
      <c r="E23" s="101">
        <f t="shared" ref="E23:BO23" si="8">SUM(E24:E30)</f>
        <v>315.13</v>
      </c>
      <c r="F23" s="101">
        <f t="shared" si="8"/>
        <v>240.5728</v>
      </c>
      <c r="G23" s="101">
        <f t="shared" si="8"/>
        <v>30.7236</v>
      </c>
      <c r="H23" s="101">
        <f t="shared" si="8"/>
        <v>204.56269275</v>
      </c>
      <c r="I23" s="101">
        <f t="shared" si="8"/>
        <v>10</v>
      </c>
      <c r="J23" s="101">
        <f t="shared" si="8"/>
        <v>82.8035</v>
      </c>
      <c r="K23" s="101">
        <f t="shared" si="8"/>
        <v>24.836</v>
      </c>
      <c r="L23" s="101">
        <f t="shared" si="8"/>
        <v>274.198155</v>
      </c>
      <c r="M23" s="101">
        <f t="shared" si="8"/>
        <v>6.778</v>
      </c>
      <c r="N23" s="101">
        <f t="shared" si="8"/>
        <v>5.45</v>
      </c>
      <c r="O23" s="101">
        <f t="shared" si="8"/>
        <v>0</v>
      </c>
      <c r="P23" s="101">
        <f t="shared" si="8"/>
        <v>1.019</v>
      </c>
      <c r="Q23" s="101">
        <f t="shared" si="8"/>
        <v>9.7711</v>
      </c>
      <c r="R23" s="101">
        <f t="shared" si="8"/>
        <v>8.17736</v>
      </c>
      <c r="S23" s="101">
        <f t="shared" si="8"/>
        <v>22.3672</v>
      </c>
      <c r="T23" s="101">
        <f t="shared" si="8"/>
        <v>0</v>
      </c>
      <c r="U23" s="101">
        <f t="shared" si="8"/>
        <v>14.828</v>
      </c>
      <c r="V23" s="101">
        <f t="shared" si="8"/>
        <v>0</v>
      </c>
      <c r="W23" s="101">
        <f t="shared" si="8"/>
        <v>13.3</v>
      </c>
      <c r="X23" s="101">
        <f t="shared" si="8"/>
        <v>6</v>
      </c>
      <c r="Y23" s="101">
        <f t="shared" si="8"/>
        <v>17.685</v>
      </c>
      <c r="Z23" s="101">
        <f t="shared" si="8"/>
        <v>10.8737485</v>
      </c>
      <c r="AA23" s="101">
        <f t="shared" si="8"/>
        <v>45.8</v>
      </c>
      <c r="AB23" s="101">
        <f t="shared" si="8"/>
        <v>0</v>
      </c>
      <c r="AC23" s="101">
        <f t="shared" si="8"/>
        <v>0</v>
      </c>
      <c r="AD23" s="101">
        <f t="shared" si="8"/>
        <v>12.56</v>
      </c>
      <c r="AE23" s="101">
        <f t="shared" si="8"/>
        <v>0</v>
      </c>
      <c r="AF23" s="101">
        <f t="shared" si="8"/>
        <v>9.5737485</v>
      </c>
      <c r="AG23" s="101">
        <f t="shared" si="8"/>
        <v>12.764998</v>
      </c>
      <c r="AH23" s="101">
        <f t="shared" si="8"/>
        <v>77.25</v>
      </c>
      <c r="AI23" s="101">
        <f t="shared" si="8"/>
        <v>0</v>
      </c>
      <c r="AJ23" s="101">
        <f t="shared" si="8"/>
        <v>54.6033</v>
      </c>
      <c r="AK23" s="101">
        <f t="shared" si="8"/>
        <v>0</v>
      </c>
      <c r="AL23" s="101">
        <f t="shared" si="8"/>
        <v>0</v>
      </c>
      <c r="AM23" s="101">
        <f t="shared" si="8"/>
        <v>0</v>
      </c>
      <c r="AN23" s="101">
        <f t="shared" si="8"/>
        <v>4.02</v>
      </c>
      <c r="AO23" s="101">
        <f t="shared" si="8"/>
        <v>0</v>
      </c>
      <c r="AP23" s="101">
        <f t="shared" si="8"/>
        <v>0</v>
      </c>
      <c r="AQ23" s="101">
        <f t="shared" si="8"/>
        <v>0</v>
      </c>
      <c r="AR23" s="101">
        <f t="shared" si="8"/>
        <v>0</v>
      </c>
      <c r="AS23" s="101">
        <f t="shared" si="8"/>
        <v>0</v>
      </c>
      <c r="AT23" s="101">
        <f t="shared" si="8"/>
        <v>50.5833</v>
      </c>
      <c r="AU23" s="101">
        <f t="shared" si="8"/>
        <v>0</v>
      </c>
      <c r="AV23" s="101">
        <f t="shared" si="8"/>
        <v>0</v>
      </c>
      <c r="AW23" s="101">
        <f t="shared" si="8"/>
        <v>0</v>
      </c>
      <c r="AX23" s="101">
        <f t="shared" si="8"/>
        <v>0</v>
      </c>
      <c r="AY23" s="101">
        <f t="shared" si="8"/>
        <v>0</v>
      </c>
      <c r="AZ23" s="101">
        <f t="shared" si="8"/>
        <v>0</v>
      </c>
      <c r="BA23" s="101">
        <f t="shared" si="8"/>
        <v>0</v>
      </c>
      <c r="BB23" s="101">
        <f t="shared" si="8"/>
        <v>12.8</v>
      </c>
      <c r="BC23" s="101">
        <f t="shared" si="8"/>
        <v>12.8</v>
      </c>
      <c r="BD23" s="101">
        <f t="shared" si="8"/>
        <v>0</v>
      </c>
      <c r="BE23" s="101">
        <f t="shared" si="8"/>
        <v>0</v>
      </c>
      <c r="BF23" s="101">
        <f t="shared" si="8"/>
        <v>0</v>
      </c>
      <c r="BG23" s="101">
        <f t="shared" si="8"/>
        <v>0</v>
      </c>
      <c r="BH23" s="101">
        <f t="shared" si="8"/>
        <v>0</v>
      </c>
      <c r="BI23" s="101">
        <f t="shared" si="8"/>
        <v>0</v>
      </c>
      <c r="BJ23" s="101">
        <f t="shared" si="8"/>
        <v>0</v>
      </c>
      <c r="BK23" s="101">
        <f t="shared" si="8"/>
        <v>0</v>
      </c>
      <c r="BL23" s="101">
        <f t="shared" si="8"/>
        <v>0</v>
      </c>
      <c r="BM23" s="101">
        <f t="shared" si="8"/>
        <v>0</v>
      </c>
      <c r="BN23" s="101">
        <f t="shared" si="8"/>
        <v>0</v>
      </c>
      <c r="BO23" s="101">
        <f t="shared" si="8"/>
        <v>0</v>
      </c>
    </row>
    <row r="24" spans="1:67">
      <c r="A24" s="100" t="s">
        <v>195</v>
      </c>
      <c r="B24" s="101" t="s">
        <v>167</v>
      </c>
      <c r="C24" s="101">
        <f t="shared" si="3"/>
        <v>1250.23004775</v>
      </c>
      <c r="D24" s="101">
        <f t="shared" si="6"/>
        <v>908.62859275</v>
      </c>
      <c r="E24" s="101">
        <v>315.13</v>
      </c>
      <c r="F24" s="101">
        <v>240.5728</v>
      </c>
      <c r="G24" s="101">
        <v>30.7236</v>
      </c>
      <c r="H24" s="101">
        <v>204.56269275</v>
      </c>
      <c r="I24" s="101">
        <v>10</v>
      </c>
      <c r="J24" s="101">
        <v>82.8035</v>
      </c>
      <c r="K24" s="101">
        <v>24.836</v>
      </c>
      <c r="L24" s="101">
        <f t="shared" ref="L24:L37" si="9">SUM(M24:AI24)</f>
        <v>274.198155</v>
      </c>
      <c r="M24" s="101">
        <v>6.778</v>
      </c>
      <c r="N24" s="101">
        <v>5.45</v>
      </c>
      <c r="O24" s="101">
        <v>0</v>
      </c>
      <c r="P24" s="101">
        <v>1.019</v>
      </c>
      <c r="Q24" s="101">
        <v>9.7711</v>
      </c>
      <c r="R24" s="101">
        <v>8.17736</v>
      </c>
      <c r="S24" s="101">
        <v>22.3672</v>
      </c>
      <c r="T24" s="101">
        <v>0</v>
      </c>
      <c r="U24" s="101">
        <v>14.828</v>
      </c>
      <c r="V24" s="101">
        <v>0</v>
      </c>
      <c r="W24" s="101">
        <v>13.3</v>
      </c>
      <c r="X24" s="101">
        <v>6</v>
      </c>
      <c r="Y24" s="101">
        <v>17.685</v>
      </c>
      <c r="Z24" s="101">
        <v>10.8737485</v>
      </c>
      <c r="AA24" s="101">
        <v>45.8</v>
      </c>
      <c r="AB24" s="101"/>
      <c r="AC24" s="101">
        <v>0</v>
      </c>
      <c r="AD24" s="101">
        <v>12.56</v>
      </c>
      <c r="AE24" s="101">
        <v>0</v>
      </c>
      <c r="AF24" s="101">
        <v>9.5737485</v>
      </c>
      <c r="AG24" s="101">
        <v>12.764998</v>
      </c>
      <c r="AH24" s="101">
        <v>77.25</v>
      </c>
      <c r="AI24" s="101"/>
      <c r="AJ24" s="101">
        <f>SUM(AK24:AT24)</f>
        <v>54.6033</v>
      </c>
      <c r="AK24" s="101"/>
      <c r="AL24" s="101"/>
      <c r="AM24" s="101"/>
      <c r="AN24" s="101">
        <v>4.02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50.5833</v>
      </c>
      <c r="AU24" s="101"/>
      <c r="AV24" s="101"/>
      <c r="AW24" s="101"/>
      <c r="AX24" s="101">
        <f>SUM(AY24:BA24)</f>
        <v>0</v>
      </c>
      <c r="AY24" s="101"/>
      <c r="AZ24" s="101"/>
      <c r="BA24" s="101"/>
      <c r="BB24" s="101">
        <f t="shared" ref="BB24:BB42" si="10">SUM(BC24:BJ24)</f>
        <v>12.8</v>
      </c>
      <c r="BC24" s="101">
        <v>12.8</v>
      </c>
      <c r="BD24" s="101"/>
      <c r="BE24" s="101"/>
      <c r="BF24" s="101"/>
      <c r="BG24" s="101"/>
      <c r="BH24" s="101"/>
      <c r="BI24" s="101"/>
      <c r="BJ24" s="101"/>
      <c r="BK24" s="101">
        <f>SUM(BL24:BN24)</f>
        <v>0</v>
      </c>
      <c r="BL24" s="101"/>
      <c r="BM24" s="101"/>
      <c r="BN24" s="101"/>
      <c r="BO24" s="101"/>
    </row>
    <row r="25" spans="1:67">
      <c r="A25" s="100" t="s">
        <v>196</v>
      </c>
      <c r="B25" s="101" t="s">
        <v>169</v>
      </c>
      <c r="C25" s="101">
        <f t="shared" si="3"/>
        <v>0</v>
      </c>
      <c r="D25" s="101">
        <f t="shared" si="6"/>
        <v>0</v>
      </c>
      <c r="E25" s="101"/>
      <c r="F25" s="101"/>
      <c r="G25" s="101"/>
      <c r="H25" s="101"/>
      <c r="I25" s="101"/>
      <c r="J25" s="101"/>
      <c r="K25" s="101"/>
      <c r="L25" s="101">
        <f t="shared" si="9"/>
        <v>0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>
        <f>SUM(AK25:AT25)</f>
        <v>0</v>
      </c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>
        <f>SUM(AY25:BA25)</f>
        <v>0</v>
      </c>
      <c r="AY25" s="101"/>
      <c r="AZ25" s="101"/>
      <c r="BA25" s="101"/>
      <c r="BB25" s="101">
        <f t="shared" si="10"/>
        <v>0</v>
      </c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</row>
    <row r="26" spans="1:67">
      <c r="A26" s="100" t="s">
        <v>197</v>
      </c>
      <c r="B26" s="101" t="s">
        <v>198</v>
      </c>
      <c r="C26" s="101">
        <f t="shared" si="3"/>
        <v>0</v>
      </c>
      <c r="D26" s="101">
        <f t="shared" si="6"/>
        <v>0</v>
      </c>
      <c r="E26" s="101"/>
      <c r="F26" s="101"/>
      <c r="G26" s="101"/>
      <c r="H26" s="101"/>
      <c r="I26" s="101"/>
      <c r="J26" s="101"/>
      <c r="K26" s="101"/>
      <c r="L26" s="101">
        <f t="shared" si="9"/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>
        <f>SUM(AK26:AT26)</f>
        <v>0</v>
      </c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>
        <f t="shared" si="10"/>
        <v>0</v>
      </c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</row>
    <row r="27" spans="1:67">
      <c r="A27" s="100" t="s">
        <v>199</v>
      </c>
      <c r="B27" s="101" t="s">
        <v>200</v>
      </c>
      <c r="C27" s="101">
        <f t="shared" si="3"/>
        <v>0</v>
      </c>
      <c r="D27" s="101">
        <f t="shared" si="6"/>
        <v>0</v>
      </c>
      <c r="E27" s="101"/>
      <c r="F27" s="101"/>
      <c r="G27" s="101"/>
      <c r="H27" s="101"/>
      <c r="I27" s="101"/>
      <c r="J27" s="101"/>
      <c r="K27" s="101"/>
      <c r="L27" s="101">
        <f t="shared" si="9"/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>
        <f>SUM(AK27:AT27)</f>
        <v>0</v>
      </c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>
        <f t="shared" si="10"/>
        <v>0</v>
      </c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</row>
    <row r="28" spans="1:67">
      <c r="A28" s="100" t="s">
        <v>201</v>
      </c>
      <c r="B28" s="101" t="s">
        <v>202</v>
      </c>
      <c r="C28" s="101">
        <f t="shared" si="3"/>
        <v>0</v>
      </c>
      <c r="D28" s="101"/>
      <c r="E28" s="101"/>
      <c r="F28" s="101"/>
      <c r="G28" s="101"/>
      <c r="H28" s="101"/>
      <c r="I28" s="101"/>
      <c r="J28" s="101"/>
      <c r="K28" s="101"/>
      <c r="L28" s="101">
        <f t="shared" si="9"/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>
        <f t="shared" si="10"/>
        <v>0</v>
      </c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</row>
    <row r="29" spans="1:67">
      <c r="A29" s="100" t="s">
        <v>203</v>
      </c>
      <c r="B29" s="101" t="s">
        <v>192</v>
      </c>
      <c r="C29" s="101">
        <f t="shared" si="3"/>
        <v>0</v>
      </c>
      <c r="D29" s="101">
        <f t="shared" si="6"/>
        <v>0</v>
      </c>
      <c r="E29" s="101"/>
      <c r="F29" s="101"/>
      <c r="G29" s="101"/>
      <c r="H29" s="101"/>
      <c r="I29" s="101"/>
      <c r="J29" s="101"/>
      <c r="K29" s="101"/>
      <c r="L29" s="101">
        <f t="shared" si="9"/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>
        <f>SUM(AK29:AT29)</f>
        <v>0</v>
      </c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>
        <f t="shared" si="10"/>
        <v>0</v>
      </c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</row>
    <row r="30" spans="1:67">
      <c r="A30" s="100" t="s">
        <v>204</v>
      </c>
      <c r="B30" s="101" t="s">
        <v>205</v>
      </c>
      <c r="C30" s="101">
        <f t="shared" si="3"/>
        <v>0</v>
      </c>
      <c r="D30" s="101">
        <f t="shared" si="6"/>
        <v>0</v>
      </c>
      <c r="E30" s="101"/>
      <c r="F30" s="101"/>
      <c r="G30" s="101"/>
      <c r="H30" s="101"/>
      <c r="I30" s="101"/>
      <c r="J30" s="101"/>
      <c r="K30" s="101"/>
      <c r="L30" s="101">
        <f t="shared" si="9"/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>
        <f>SUM(AK30:AT30)</f>
        <v>0</v>
      </c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>
        <f t="shared" si="10"/>
        <v>0</v>
      </c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</row>
    <row r="31" spans="1:67">
      <c r="A31" s="100" t="s">
        <v>206</v>
      </c>
      <c r="B31" s="101" t="s">
        <v>207</v>
      </c>
      <c r="C31" s="101">
        <f t="shared" si="3"/>
        <v>203.4749845</v>
      </c>
      <c r="D31" s="101">
        <f>SUM(D32:D37)</f>
        <v>135.7884345</v>
      </c>
      <c r="E31" s="101">
        <f t="shared" ref="E31:BO31" si="11">SUM(E32:E37)</f>
        <v>64.9224</v>
      </c>
      <c r="F31" s="101">
        <f t="shared" si="11"/>
        <v>35.196</v>
      </c>
      <c r="G31" s="101">
        <f t="shared" si="11"/>
        <v>3.4994</v>
      </c>
      <c r="H31" s="101">
        <f t="shared" si="11"/>
        <v>29.8426345</v>
      </c>
      <c r="I31" s="101">
        <f t="shared" si="11"/>
        <v>0</v>
      </c>
      <c r="J31" s="101">
        <f t="shared" si="11"/>
        <v>2.328</v>
      </c>
      <c r="K31" s="101">
        <f t="shared" si="11"/>
        <v>0</v>
      </c>
      <c r="L31" s="101">
        <f t="shared" si="9"/>
        <v>59.05835</v>
      </c>
      <c r="M31" s="101">
        <f t="shared" si="11"/>
        <v>0.765</v>
      </c>
      <c r="N31" s="101">
        <f t="shared" si="11"/>
        <v>0</v>
      </c>
      <c r="O31" s="101">
        <f t="shared" si="11"/>
        <v>0</v>
      </c>
      <c r="P31" s="101">
        <f t="shared" si="11"/>
        <v>0.027</v>
      </c>
      <c r="Q31" s="101">
        <f t="shared" si="11"/>
        <v>0.441</v>
      </c>
      <c r="R31" s="101">
        <f t="shared" si="11"/>
        <v>1.17742</v>
      </c>
      <c r="S31" s="101">
        <f t="shared" si="11"/>
        <v>0</v>
      </c>
      <c r="T31" s="101">
        <f t="shared" si="11"/>
        <v>0</v>
      </c>
      <c r="U31" s="101">
        <f t="shared" si="11"/>
        <v>2.295</v>
      </c>
      <c r="V31" s="101">
        <f t="shared" si="11"/>
        <v>0</v>
      </c>
      <c r="W31" s="101">
        <f t="shared" si="11"/>
        <v>0</v>
      </c>
      <c r="X31" s="101">
        <f t="shared" si="11"/>
        <v>0</v>
      </c>
      <c r="Y31" s="101">
        <f t="shared" si="11"/>
        <v>0.306</v>
      </c>
      <c r="Z31" s="101">
        <f t="shared" si="11"/>
        <v>1.580079</v>
      </c>
      <c r="AA31" s="101">
        <f t="shared" si="11"/>
        <v>7.23</v>
      </c>
      <c r="AB31" s="101">
        <f t="shared" si="11"/>
        <v>0</v>
      </c>
      <c r="AC31" s="101">
        <f t="shared" si="11"/>
        <v>0</v>
      </c>
      <c r="AD31" s="101">
        <f t="shared" si="11"/>
        <v>0</v>
      </c>
      <c r="AE31" s="101">
        <f t="shared" si="11"/>
        <v>0</v>
      </c>
      <c r="AF31" s="101">
        <f t="shared" si="11"/>
        <v>1.580079</v>
      </c>
      <c r="AG31" s="101">
        <f t="shared" si="11"/>
        <v>2.106772</v>
      </c>
      <c r="AH31" s="101">
        <f t="shared" si="11"/>
        <v>26.3</v>
      </c>
      <c r="AI31" s="101">
        <f t="shared" si="11"/>
        <v>15.25</v>
      </c>
      <c r="AJ31" s="101">
        <f t="shared" si="11"/>
        <v>8.6282</v>
      </c>
      <c r="AK31" s="101">
        <f t="shared" si="11"/>
        <v>0</v>
      </c>
      <c r="AL31" s="101">
        <f t="shared" si="11"/>
        <v>0</v>
      </c>
      <c r="AM31" s="101">
        <f t="shared" si="11"/>
        <v>0</v>
      </c>
      <c r="AN31" s="101">
        <f t="shared" si="11"/>
        <v>0</v>
      </c>
      <c r="AO31" s="101">
        <f t="shared" si="11"/>
        <v>0</v>
      </c>
      <c r="AP31" s="101">
        <f t="shared" si="11"/>
        <v>0</v>
      </c>
      <c r="AQ31" s="101">
        <f t="shared" si="11"/>
        <v>0</v>
      </c>
      <c r="AR31" s="101">
        <f t="shared" si="11"/>
        <v>0</v>
      </c>
      <c r="AS31" s="101">
        <f t="shared" si="11"/>
        <v>0</v>
      </c>
      <c r="AT31" s="101">
        <f t="shared" si="11"/>
        <v>8.6282</v>
      </c>
      <c r="AU31" s="101">
        <f t="shared" si="11"/>
        <v>0</v>
      </c>
      <c r="AV31" s="101">
        <f t="shared" si="11"/>
        <v>0</v>
      </c>
      <c r="AW31" s="101">
        <f t="shared" si="11"/>
        <v>0</v>
      </c>
      <c r="AX31" s="101"/>
      <c r="AY31" s="101"/>
      <c r="AZ31" s="101"/>
      <c r="BA31" s="101"/>
      <c r="BB31" s="101">
        <f t="shared" si="10"/>
        <v>0</v>
      </c>
      <c r="BC31" s="101">
        <f t="shared" si="11"/>
        <v>0</v>
      </c>
      <c r="BD31" s="101">
        <f t="shared" si="11"/>
        <v>0</v>
      </c>
      <c r="BE31" s="101">
        <f t="shared" si="11"/>
        <v>0</v>
      </c>
      <c r="BF31" s="101">
        <f t="shared" si="11"/>
        <v>0</v>
      </c>
      <c r="BG31" s="101">
        <f t="shared" si="11"/>
        <v>0</v>
      </c>
      <c r="BH31" s="101">
        <f t="shared" si="11"/>
        <v>0</v>
      </c>
      <c r="BI31" s="101">
        <f t="shared" si="11"/>
        <v>0</v>
      </c>
      <c r="BJ31" s="101">
        <f t="shared" si="11"/>
        <v>0</v>
      </c>
      <c r="BK31" s="101">
        <f t="shared" si="11"/>
        <v>0</v>
      </c>
      <c r="BL31" s="101">
        <f t="shared" si="11"/>
        <v>0</v>
      </c>
      <c r="BM31" s="101">
        <f t="shared" si="11"/>
        <v>0</v>
      </c>
      <c r="BN31" s="101">
        <f t="shared" si="11"/>
        <v>0</v>
      </c>
      <c r="BO31" s="101">
        <f t="shared" si="11"/>
        <v>0</v>
      </c>
    </row>
    <row r="32" spans="1:67">
      <c r="A32" s="100" t="s">
        <v>208</v>
      </c>
      <c r="B32" s="101" t="s">
        <v>167</v>
      </c>
      <c r="C32" s="101">
        <f t="shared" si="3"/>
        <v>203.4749845</v>
      </c>
      <c r="D32" s="101">
        <f t="shared" si="6"/>
        <v>135.7884345</v>
      </c>
      <c r="E32" s="101">
        <v>64.9224</v>
      </c>
      <c r="F32" s="101">
        <v>35.196</v>
      </c>
      <c r="G32" s="101">
        <v>3.4994</v>
      </c>
      <c r="H32" s="101">
        <v>29.8426345</v>
      </c>
      <c r="I32" s="101">
        <v>0</v>
      </c>
      <c r="J32" s="101">
        <v>2.328</v>
      </c>
      <c r="K32" s="101">
        <v>0</v>
      </c>
      <c r="L32" s="101">
        <f t="shared" si="9"/>
        <v>59.05835</v>
      </c>
      <c r="M32" s="101">
        <v>0.765</v>
      </c>
      <c r="N32" s="101">
        <v>0</v>
      </c>
      <c r="O32" s="101">
        <v>0</v>
      </c>
      <c r="P32" s="101">
        <v>0.027</v>
      </c>
      <c r="Q32" s="101">
        <v>0.441</v>
      </c>
      <c r="R32" s="101">
        <v>1.17742</v>
      </c>
      <c r="S32" s="101">
        <v>0</v>
      </c>
      <c r="T32" s="101">
        <v>0</v>
      </c>
      <c r="U32" s="101">
        <v>2.295</v>
      </c>
      <c r="V32" s="101">
        <v>0</v>
      </c>
      <c r="W32" s="101">
        <v>0</v>
      </c>
      <c r="X32" s="101">
        <v>0</v>
      </c>
      <c r="Y32" s="101">
        <v>0.306</v>
      </c>
      <c r="Z32" s="101">
        <v>1.580079</v>
      </c>
      <c r="AA32" s="101">
        <v>7.23</v>
      </c>
      <c r="AB32" s="101">
        <v>0</v>
      </c>
      <c r="AC32" s="101">
        <v>0</v>
      </c>
      <c r="AD32" s="101">
        <v>0</v>
      </c>
      <c r="AE32" s="101">
        <v>0</v>
      </c>
      <c r="AF32" s="101">
        <v>1.580079</v>
      </c>
      <c r="AG32" s="101">
        <v>2.106772</v>
      </c>
      <c r="AH32" s="101">
        <v>26.3</v>
      </c>
      <c r="AI32" s="101">
        <v>15.25</v>
      </c>
      <c r="AJ32" s="101">
        <f t="shared" ref="AJ32:AJ37" si="12">SUM(AK32:AT32)</f>
        <v>8.6282</v>
      </c>
      <c r="AK32" s="101"/>
      <c r="AL32" s="101"/>
      <c r="AM32" s="101"/>
      <c r="AN32" s="101"/>
      <c r="AO32" s="101"/>
      <c r="AP32" s="101"/>
      <c r="AQ32" s="101"/>
      <c r="AR32" s="101"/>
      <c r="AS32" s="101"/>
      <c r="AT32" s="101">
        <v>8.6282</v>
      </c>
      <c r="AU32" s="101"/>
      <c r="AV32" s="101"/>
      <c r="AW32" s="101"/>
      <c r="AX32" s="101"/>
      <c r="AY32" s="101"/>
      <c r="AZ32" s="101"/>
      <c r="BA32" s="101"/>
      <c r="BB32" s="101">
        <f t="shared" si="10"/>
        <v>0</v>
      </c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</row>
    <row r="33" spans="1:67">
      <c r="A33" s="100" t="s">
        <v>209</v>
      </c>
      <c r="B33" s="101" t="s">
        <v>169</v>
      </c>
      <c r="C33" s="101">
        <f t="shared" si="3"/>
        <v>0</v>
      </c>
      <c r="D33" s="101">
        <f t="shared" si="6"/>
        <v>0</v>
      </c>
      <c r="E33" s="101"/>
      <c r="F33" s="101"/>
      <c r="G33" s="101"/>
      <c r="H33" s="101"/>
      <c r="I33" s="101"/>
      <c r="J33" s="101"/>
      <c r="K33" s="101"/>
      <c r="L33" s="101">
        <f t="shared" si="9"/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>
        <f t="shared" si="12"/>
        <v>0</v>
      </c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>
        <f t="shared" si="10"/>
        <v>0</v>
      </c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</row>
    <row r="34" spans="1:67">
      <c r="A34" s="100" t="s">
        <v>210</v>
      </c>
      <c r="B34" s="101" t="s">
        <v>211</v>
      </c>
      <c r="C34" s="101">
        <f t="shared" si="3"/>
        <v>0</v>
      </c>
      <c r="D34" s="101">
        <f t="shared" si="6"/>
        <v>0</v>
      </c>
      <c r="E34" s="101"/>
      <c r="F34" s="101"/>
      <c r="G34" s="101"/>
      <c r="H34" s="101"/>
      <c r="I34" s="101"/>
      <c r="J34" s="101"/>
      <c r="K34" s="101"/>
      <c r="L34" s="101">
        <f t="shared" si="9"/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>
        <f t="shared" si="12"/>
        <v>0</v>
      </c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>
        <f t="shared" si="10"/>
        <v>0</v>
      </c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</row>
    <row r="35" spans="1:67">
      <c r="A35" s="100" t="s">
        <v>212</v>
      </c>
      <c r="B35" s="101" t="s">
        <v>213</v>
      </c>
      <c r="C35" s="101">
        <f t="shared" si="3"/>
        <v>0</v>
      </c>
      <c r="D35" s="101">
        <f t="shared" si="6"/>
        <v>0</v>
      </c>
      <c r="E35" s="101"/>
      <c r="F35" s="101"/>
      <c r="G35" s="101"/>
      <c r="H35" s="101"/>
      <c r="I35" s="101"/>
      <c r="J35" s="101"/>
      <c r="K35" s="101"/>
      <c r="L35" s="101">
        <f t="shared" si="9"/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>
        <f t="shared" si="12"/>
        <v>0</v>
      </c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>
        <f t="shared" si="10"/>
        <v>0</v>
      </c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</row>
    <row r="36" spans="1:67">
      <c r="A36" s="100" t="s">
        <v>214</v>
      </c>
      <c r="B36" s="101" t="s">
        <v>192</v>
      </c>
      <c r="C36" s="101">
        <f t="shared" si="3"/>
        <v>0</v>
      </c>
      <c r="D36" s="101">
        <f t="shared" si="6"/>
        <v>0</v>
      </c>
      <c r="E36" s="101"/>
      <c r="F36" s="101"/>
      <c r="G36" s="101"/>
      <c r="H36" s="101"/>
      <c r="I36" s="101"/>
      <c r="J36" s="101"/>
      <c r="K36" s="101"/>
      <c r="L36" s="101">
        <f t="shared" si="9"/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>
        <f t="shared" si="12"/>
        <v>0</v>
      </c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>
        <f t="shared" si="10"/>
        <v>0</v>
      </c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</row>
    <row r="37" spans="1:67">
      <c r="A37" s="100" t="s">
        <v>215</v>
      </c>
      <c r="B37" s="101" t="s">
        <v>216</v>
      </c>
      <c r="C37" s="101">
        <f t="shared" si="3"/>
        <v>0</v>
      </c>
      <c r="D37" s="101">
        <f t="shared" si="6"/>
        <v>0</v>
      </c>
      <c r="E37" s="101"/>
      <c r="F37" s="101"/>
      <c r="G37" s="101"/>
      <c r="H37" s="101"/>
      <c r="I37" s="101"/>
      <c r="J37" s="101"/>
      <c r="K37" s="101"/>
      <c r="L37" s="101">
        <f t="shared" si="9"/>
        <v>0</v>
      </c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>
        <f t="shared" si="12"/>
        <v>0</v>
      </c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>
        <f t="shared" si="10"/>
        <v>0</v>
      </c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</row>
    <row r="38" spans="1:67">
      <c r="A38" s="100" t="s">
        <v>217</v>
      </c>
      <c r="B38" s="101" t="s">
        <v>218</v>
      </c>
      <c r="C38" s="101">
        <f t="shared" si="3"/>
        <v>11</v>
      </c>
      <c r="D38" s="101">
        <f t="shared" si="6"/>
        <v>0</v>
      </c>
      <c r="E38" s="101"/>
      <c r="F38" s="101"/>
      <c r="G38" s="101"/>
      <c r="H38" s="101"/>
      <c r="I38" s="101"/>
      <c r="J38" s="101"/>
      <c r="K38" s="101"/>
      <c r="L38" s="101">
        <f>SUM(L39:L44)</f>
        <v>10.1</v>
      </c>
      <c r="M38" s="101">
        <f t="shared" ref="M38:BO38" si="13">SUM(M39:M44)</f>
        <v>0.4</v>
      </c>
      <c r="N38" s="101">
        <f t="shared" si="13"/>
        <v>2.9</v>
      </c>
      <c r="O38" s="101">
        <f t="shared" si="13"/>
        <v>0</v>
      </c>
      <c r="P38" s="101">
        <f t="shared" si="13"/>
        <v>0</v>
      </c>
      <c r="Q38" s="101">
        <f t="shared" si="13"/>
        <v>0</v>
      </c>
      <c r="R38" s="101">
        <f t="shared" si="13"/>
        <v>0.2</v>
      </c>
      <c r="S38" s="101">
        <f t="shared" si="13"/>
        <v>0</v>
      </c>
      <c r="T38" s="101">
        <f t="shared" si="13"/>
        <v>0</v>
      </c>
      <c r="U38" s="101">
        <f t="shared" si="13"/>
        <v>0</v>
      </c>
      <c r="V38" s="101">
        <f t="shared" si="13"/>
        <v>0</v>
      </c>
      <c r="W38" s="101">
        <f t="shared" si="13"/>
        <v>0</v>
      </c>
      <c r="X38" s="101">
        <f t="shared" si="13"/>
        <v>0</v>
      </c>
      <c r="Y38" s="101">
        <f t="shared" si="13"/>
        <v>0</v>
      </c>
      <c r="Z38" s="101">
        <f t="shared" si="13"/>
        <v>0.6</v>
      </c>
      <c r="AA38" s="101">
        <f t="shared" si="13"/>
        <v>0.5</v>
      </c>
      <c r="AB38" s="101">
        <f t="shared" si="13"/>
        <v>0</v>
      </c>
      <c r="AC38" s="101">
        <f t="shared" si="13"/>
        <v>0</v>
      </c>
      <c r="AD38" s="101">
        <f t="shared" si="13"/>
        <v>5</v>
      </c>
      <c r="AE38" s="101">
        <f t="shared" si="13"/>
        <v>0</v>
      </c>
      <c r="AF38" s="101">
        <f t="shared" si="13"/>
        <v>0</v>
      </c>
      <c r="AG38" s="101">
        <f t="shared" si="13"/>
        <v>0</v>
      </c>
      <c r="AH38" s="101">
        <f t="shared" si="13"/>
        <v>0.5</v>
      </c>
      <c r="AI38" s="101">
        <f t="shared" si="13"/>
        <v>0</v>
      </c>
      <c r="AJ38" s="101">
        <f t="shared" si="13"/>
        <v>0</v>
      </c>
      <c r="AK38" s="101">
        <f t="shared" si="13"/>
        <v>0</v>
      </c>
      <c r="AL38" s="101">
        <f t="shared" si="13"/>
        <v>0</v>
      </c>
      <c r="AM38" s="101">
        <f t="shared" si="13"/>
        <v>0</v>
      </c>
      <c r="AN38" s="101">
        <f t="shared" si="13"/>
        <v>0</v>
      </c>
      <c r="AO38" s="101">
        <f t="shared" si="13"/>
        <v>0</v>
      </c>
      <c r="AP38" s="101">
        <f t="shared" si="13"/>
        <v>0</v>
      </c>
      <c r="AQ38" s="101">
        <f t="shared" si="13"/>
        <v>0</v>
      </c>
      <c r="AR38" s="101">
        <f t="shared" si="13"/>
        <v>0</v>
      </c>
      <c r="AS38" s="101">
        <f t="shared" si="13"/>
        <v>0</v>
      </c>
      <c r="AT38" s="101">
        <f t="shared" si="13"/>
        <v>0</v>
      </c>
      <c r="AU38" s="101">
        <f t="shared" si="13"/>
        <v>0</v>
      </c>
      <c r="AV38" s="101">
        <f t="shared" si="13"/>
        <v>0</v>
      </c>
      <c r="AW38" s="101">
        <f t="shared" si="13"/>
        <v>0</v>
      </c>
      <c r="AX38" s="101"/>
      <c r="AY38" s="101"/>
      <c r="AZ38" s="101"/>
      <c r="BA38" s="101"/>
      <c r="BB38" s="101">
        <f t="shared" si="10"/>
        <v>0.9</v>
      </c>
      <c r="BC38" s="101">
        <f t="shared" si="13"/>
        <v>0.9</v>
      </c>
      <c r="BD38" s="101">
        <f t="shared" si="13"/>
        <v>0</v>
      </c>
      <c r="BE38" s="101">
        <f t="shared" si="13"/>
        <v>0</v>
      </c>
      <c r="BF38" s="101">
        <f t="shared" si="13"/>
        <v>0</v>
      </c>
      <c r="BG38" s="101">
        <f t="shared" si="13"/>
        <v>0</v>
      </c>
      <c r="BH38" s="101">
        <f t="shared" si="13"/>
        <v>0</v>
      </c>
      <c r="BI38" s="101">
        <f t="shared" si="13"/>
        <v>0</v>
      </c>
      <c r="BJ38" s="101">
        <f t="shared" si="13"/>
        <v>0</v>
      </c>
      <c r="BK38" s="101">
        <f t="shared" si="13"/>
        <v>0</v>
      </c>
      <c r="BL38" s="101">
        <f t="shared" si="13"/>
        <v>0</v>
      </c>
      <c r="BM38" s="101">
        <f t="shared" si="13"/>
        <v>0</v>
      </c>
      <c r="BN38" s="101">
        <f t="shared" si="13"/>
        <v>0</v>
      </c>
      <c r="BO38" s="101">
        <f t="shared" si="13"/>
        <v>0</v>
      </c>
    </row>
    <row r="39" spans="1:67">
      <c r="A39" s="100" t="s">
        <v>219</v>
      </c>
      <c r="B39" s="101" t="s">
        <v>167</v>
      </c>
      <c r="C39" s="101">
        <f t="shared" si="3"/>
        <v>0</v>
      </c>
      <c r="D39" s="101">
        <f t="shared" si="6"/>
        <v>0</v>
      </c>
      <c r="E39" s="101"/>
      <c r="F39" s="101"/>
      <c r="G39" s="101"/>
      <c r="H39" s="101"/>
      <c r="I39" s="101"/>
      <c r="J39" s="101"/>
      <c r="K39" s="101"/>
      <c r="L39" s="101">
        <f t="shared" ref="L39:L52" si="14">SUM(M39:AI39)</f>
        <v>0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>
        <f t="shared" si="10"/>
        <v>0</v>
      </c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</row>
    <row r="40" spans="1:67">
      <c r="A40" s="100" t="s">
        <v>220</v>
      </c>
      <c r="B40" s="101" t="s">
        <v>169</v>
      </c>
      <c r="C40" s="101">
        <f t="shared" si="3"/>
        <v>0</v>
      </c>
      <c r="D40" s="101">
        <f t="shared" si="6"/>
        <v>0</v>
      </c>
      <c r="E40" s="101"/>
      <c r="F40" s="101"/>
      <c r="G40" s="101"/>
      <c r="H40" s="101"/>
      <c r="I40" s="101"/>
      <c r="J40" s="101"/>
      <c r="K40" s="101"/>
      <c r="L40" s="101">
        <f t="shared" si="14"/>
        <v>0</v>
      </c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>
        <f>SUM(AK40:AT40)</f>
        <v>0</v>
      </c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>
        <f t="shared" si="10"/>
        <v>0</v>
      </c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</row>
    <row r="41" spans="1:67">
      <c r="A41" s="100" t="s">
        <v>221</v>
      </c>
      <c r="B41" s="101" t="s">
        <v>222</v>
      </c>
      <c r="C41" s="101">
        <f t="shared" si="3"/>
        <v>0</v>
      </c>
      <c r="D41" s="101">
        <f t="shared" si="6"/>
        <v>0</v>
      </c>
      <c r="E41" s="101"/>
      <c r="F41" s="101"/>
      <c r="G41" s="101"/>
      <c r="H41" s="101"/>
      <c r="I41" s="101"/>
      <c r="J41" s="101"/>
      <c r="K41" s="101"/>
      <c r="L41" s="101">
        <f t="shared" si="14"/>
        <v>0</v>
      </c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>
        <f>SUM(AK41:AT41)</f>
        <v>0</v>
      </c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>
        <f t="shared" si="10"/>
        <v>0</v>
      </c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</row>
    <row r="42" spans="1:67">
      <c r="A42" s="100" t="s">
        <v>223</v>
      </c>
      <c r="B42" s="101" t="s">
        <v>224</v>
      </c>
      <c r="C42" s="101">
        <f t="shared" si="3"/>
        <v>11</v>
      </c>
      <c r="D42" s="101">
        <f t="shared" si="6"/>
        <v>0</v>
      </c>
      <c r="E42" s="101"/>
      <c r="F42" s="101"/>
      <c r="G42" s="101"/>
      <c r="H42" s="101"/>
      <c r="I42" s="101"/>
      <c r="J42" s="101"/>
      <c r="K42" s="101"/>
      <c r="L42" s="101">
        <f t="shared" si="14"/>
        <v>10.1</v>
      </c>
      <c r="M42" s="101">
        <v>0.4</v>
      </c>
      <c r="N42" s="101">
        <v>2.9</v>
      </c>
      <c r="O42" s="101"/>
      <c r="P42" s="101"/>
      <c r="Q42" s="101"/>
      <c r="R42" s="101">
        <v>0.2</v>
      </c>
      <c r="S42" s="101"/>
      <c r="T42" s="101"/>
      <c r="U42" s="101"/>
      <c r="V42" s="101"/>
      <c r="W42" s="101"/>
      <c r="X42" s="101"/>
      <c r="Y42" s="101"/>
      <c r="Z42" s="101">
        <v>0.6</v>
      </c>
      <c r="AA42" s="101">
        <v>0.5</v>
      </c>
      <c r="AB42" s="101"/>
      <c r="AC42" s="101"/>
      <c r="AD42" s="101">
        <v>5</v>
      </c>
      <c r="AE42" s="101"/>
      <c r="AF42" s="101"/>
      <c r="AG42" s="101"/>
      <c r="AH42" s="101">
        <v>0.5</v>
      </c>
      <c r="AI42" s="101"/>
      <c r="AJ42" s="101">
        <f>SUM(AK42:AT42)</f>
        <v>0</v>
      </c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>
        <f t="shared" si="10"/>
        <v>0.9</v>
      </c>
      <c r="BC42" s="101">
        <v>0.9</v>
      </c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</row>
    <row r="43" spans="1:67">
      <c r="A43" s="100" t="s">
        <v>225</v>
      </c>
      <c r="B43" s="101" t="s">
        <v>192</v>
      </c>
      <c r="C43" s="101">
        <f t="shared" si="3"/>
        <v>0</v>
      </c>
      <c r="D43" s="101">
        <f t="shared" si="6"/>
        <v>0</v>
      </c>
      <c r="E43" s="101"/>
      <c r="F43" s="101"/>
      <c r="G43" s="101"/>
      <c r="H43" s="101"/>
      <c r="I43" s="101"/>
      <c r="J43" s="101"/>
      <c r="K43" s="101"/>
      <c r="L43" s="101">
        <f t="shared" si="14"/>
        <v>0</v>
      </c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>
        <f>SUM(AK43:AT43)</f>
        <v>0</v>
      </c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</row>
    <row r="44" spans="1:67">
      <c r="A44" s="100" t="s">
        <v>226</v>
      </c>
      <c r="B44" s="101" t="s">
        <v>227</v>
      </c>
      <c r="C44" s="101">
        <f t="shared" si="3"/>
        <v>0</v>
      </c>
      <c r="D44" s="101">
        <f t="shared" si="6"/>
        <v>0</v>
      </c>
      <c r="E44" s="101"/>
      <c r="F44" s="101"/>
      <c r="G44" s="101"/>
      <c r="H44" s="101"/>
      <c r="I44" s="101"/>
      <c r="J44" s="101"/>
      <c r="K44" s="101"/>
      <c r="L44" s="101">
        <f t="shared" si="14"/>
        <v>0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>
        <f>SUM(AK44:AT44)</f>
        <v>0</v>
      </c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</row>
    <row r="45" spans="1:67">
      <c r="A45" s="100" t="s">
        <v>228</v>
      </c>
      <c r="B45" s="101" t="s">
        <v>229</v>
      </c>
      <c r="C45" s="101">
        <f t="shared" si="3"/>
        <v>329.57998522</v>
      </c>
      <c r="D45" s="101">
        <f t="shared" ref="D45:K45" si="15">SUM(D46:D52)</f>
        <v>240.5076235</v>
      </c>
      <c r="E45" s="101">
        <f t="shared" si="15"/>
        <v>70.3152</v>
      </c>
      <c r="F45" s="101">
        <f t="shared" si="15"/>
        <v>55.26</v>
      </c>
      <c r="G45" s="101">
        <f t="shared" si="15"/>
        <v>35.8253</v>
      </c>
      <c r="H45" s="101">
        <f t="shared" si="15"/>
        <v>53.0822235</v>
      </c>
      <c r="I45" s="101">
        <f t="shared" si="15"/>
        <v>0</v>
      </c>
      <c r="J45" s="101">
        <f t="shared" si="15"/>
        <v>15.6209</v>
      </c>
      <c r="K45" s="101">
        <f t="shared" si="15"/>
        <v>10.404</v>
      </c>
      <c r="L45" s="101">
        <f t="shared" si="14"/>
        <v>77.37676172</v>
      </c>
      <c r="M45" s="101">
        <f t="shared" ref="M45:AW45" si="16">SUM(M46:M52)</f>
        <v>10.945</v>
      </c>
      <c r="N45" s="101">
        <f t="shared" si="16"/>
        <v>0</v>
      </c>
      <c r="O45" s="101">
        <f t="shared" si="16"/>
        <v>0</v>
      </c>
      <c r="P45" s="101">
        <f t="shared" si="16"/>
        <v>0.045</v>
      </c>
      <c r="Q45" s="101">
        <f t="shared" si="16"/>
        <v>2.259</v>
      </c>
      <c r="R45" s="101">
        <f t="shared" si="16"/>
        <v>1.17554</v>
      </c>
      <c r="S45" s="101">
        <f t="shared" si="16"/>
        <v>2.416</v>
      </c>
      <c r="T45" s="101">
        <f t="shared" si="16"/>
        <v>0</v>
      </c>
      <c r="U45" s="101">
        <f t="shared" si="16"/>
        <v>2.835</v>
      </c>
      <c r="V45" s="101">
        <f t="shared" si="16"/>
        <v>0</v>
      </c>
      <c r="W45" s="101">
        <f t="shared" si="16"/>
        <v>0</v>
      </c>
      <c r="X45" s="101">
        <f t="shared" si="16"/>
        <v>38.54</v>
      </c>
      <c r="Y45" s="101">
        <f t="shared" si="16"/>
        <v>0.378</v>
      </c>
      <c r="Z45" s="101">
        <f t="shared" si="16"/>
        <v>2.640993</v>
      </c>
      <c r="AA45" s="101">
        <f t="shared" si="16"/>
        <v>0.34091172</v>
      </c>
      <c r="AB45" s="101">
        <f t="shared" si="16"/>
        <v>0</v>
      </c>
      <c r="AC45" s="101">
        <f t="shared" si="16"/>
        <v>0</v>
      </c>
      <c r="AD45" s="101">
        <f t="shared" si="16"/>
        <v>0</v>
      </c>
      <c r="AE45" s="101">
        <f t="shared" si="16"/>
        <v>0</v>
      </c>
      <c r="AF45" s="101">
        <f t="shared" si="16"/>
        <v>2.640993</v>
      </c>
      <c r="AG45" s="101">
        <f t="shared" si="16"/>
        <v>3.521324</v>
      </c>
      <c r="AH45" s="101">
        <f t="shared" si="16"/>
        <v>9.45</v>
      </c>
      <c r="AI45" s="101">
        <f t="shared" si="16"/>
        <v>0.189</v>
      </c>
      <c r="AJ45" s="101">
        <f t="shared" si="16"/>
        <v>11.6956</v>
      </c>
      <c r="AK45" s="101">
        <f t="shared" si="16"/>
        <v>0</v>
      </c>
      <c r="AL45" s="101">
        <f t="shared" si="16"/>
        <v>0</v>
      </c>
      <c r="AM45" s="101">
        <f t="shared" si="16"/>
        <v>0</v>
      </c>
      <c r="AN45" s="101">
        <f t="shared" si="16"/>
        <v>0</v>
      </c>
      <c r="AO45" s="101">
        <f t="shared" si="16"/>
        <v>0</v>
      </c>
      <c r="AP45" s="101">
        <f t="shared" si="16"/>
        <v>0</v>
      </c>
      <c r="AQ45" s="101">
        <f t="shared" si="16"/>
        <v>0</v>
      </c>
      <c r="AR45" s="101">
        <f t="shared" si="16"/>
        <v>0</v>
      </c>
      <c r="AS45" s="101">
        <f t="shared" si="16"/>
        <v>0</v>
      </c>
      <c r="AT45" s="101">
        <f t="shared" si="16"/>
        <v>11.6956</v>
      </c>
      <c r="AU45" s="101">
        <f t="shared" si="16"/>
        <v>0</v>
      </c>
      <c r="AV45" s="101">
        <f t="shared" si="16"/>
        <v>0</v>
      </c>
      <c r="AW45" s="101">
        <f t="shared" si="16"/>
        <v>0</v>
      </c>
      <c r="AX45" s="101"/>
      <c r="AY45" s="101"/>
      <c r="AZ45" s="101"/>
      <c r="BA45" s="101"/>
      <c r="BB45" s="101">
        <f t="shared" ref="BB45:BO45" si="17">SUM(BB46:BB52)</f>
        <v>0</v>
      </c>
      <c r="BC45" s="101">
        <f t="shared" si="17"/>
        <v>0</v>
      </c>
      <c r="BD45" s="101">
        <f t="shared" si="17"/>
        <v>0</v>
      </c>
      <c r="BE45" s="101">
        <f t="shared" si="17"/>
        <v>0</v>
      </c>
      <c r="BF45" s="101">
        <f t="shared" si="17"/>
        <v>0</v>
      </c>
      <c r="BG45" s="101">
        <f t="shared" si="17"/>
        <v>0</v>
      </c>
      <c r="BH45" s="101">
        <f t="shared" si="17"/>
        <v>0</v>
      </c>
      <c r="BI45" s="101">
        <f t="shared" si="17"/>
        <v>0</v>
      </c>
      <c r="BJ45" s="101">
        <f t="shared" si="17"/>
        <v>0</v>
      </c>
      <c r="BK45" s="101">
        <f t="shared" si="17"/>
        <v>0</v>
      </c>
      <c r="BL45" s="101">
        <f t="shared" si="17"/>
        <v>0</v>
      </c>
      <c r="BM45" s="101">
        <f t="shared" si="17"/>
        <v>0</v>
      </c>
      <c r="BN45" s="101">
        <f t="shared" si="17"/>
        <v>0</v>
      </c>
      <c r="BO45" s="101">
        <f t="shared" si="17"/>
        <v>0</v>
      </c>
    </row>
    <row r="46" spans="1:67">
      <c r="A46" s="100" t="s">
        <v>230</v>
      </c>
      <c r="B46" s="101" t="s">
        <v>167</v>
      </c>
      <c r="C46" s="101">
        <f t="shared" si="3"/>
        <v>291.03998522</v>
      </c>
      <c r="D46" s="101">
        <f t="shared" si="6"/>
        <v>240.5076235</v>
      </c>
      <c r="E46" s="101">
        <v>70.3152</v>
      </c>
      <c r="F46" s="101">
        <v>55.26</v>
      </c>
      <c r="G46" s="101">
        <v>35.8253</v>
      </c>
      <c r="H46" s="101">
        <v>53.0822235</v>
      </c>
      <c r="I46" s="101">
        <v>0</v>
      </c>
      <c r="J46" s="101">
        <v>15.6209</v>
      </c>
      <c r="K46" s="101">
        <v>10.404</v>
      </c>
      <c r="L46" s="101">
        <f t="shared" si="14"/>
        <v>38.83676172</v>
      </c>
      <c r="M46" s="101">
        <v>10.945</v>
      </c>
      <c r="N46" s="101">
        <v>0</v>
      </c>
      <c r="O46" s="101">
        <v>0</v>
      </c>
      <c r="P46" s="101">
        <v>0.045</v>
      </c>
      <c r="Q46" s="101">
        <v>2.259</v>
      </c>
      <c r="R46" s="101">
        <v>1.17554</v>
      </c>
      <c r="S46" s="101">
        <v>2.416</v>
      </c>
      <c r="T46" s="101">
        <v>0</v>
      </c>
      <c r="U46" s="101">
        <v>2.835</v>
      </c>
      <c r="V46" s="101">
        <v>0</v>
      </c>
      <c r="W46" s="101">
        <v>0</v>
      </c>
      <c r="X46" s="101">
        <v>0</v>
      </c>
      <c r="Y46" s="101">
        <v>0.378</v>
      </c>
      <c r="Z46" s="101">
        <v>2.640993</v>
      </c>
      <c r="AA46" s="101">
        <v>0.34091172</v>
      </c>
      <c r="AB46" s="101">
        <v>0</v>
      </c>
      <c r="AC46" s="101">
        <v>0</v>
      </c>
      <c r="AD46" s="101">
        <v>0</v>
      </c>
      <c r="AE46" s="101">
        <v>0</v>
      </c>
      <c r="AF46" s="101">
        <v>2.640993</v>
      </c>
      <c r="AG46" s="101">
        <v>3.521324</v>
      </c>
      <c r="AH46" s="101">
        <v>9.45</v>
      </c>
      <c r="AI46" s="101">
        <v>0.189</v>
      </c>
      <c r="AJ46" s="101">
        <f>SUM(AK46:AT46)</f>
        <v>11.6956</v>
      </c>
      <c r="AK46" s="101"/>
      <c r="AL46" s="101"/>
      <c r="AM46" s="101"/>
      <c r="AN46" s="101"/>
      <c r="AO46" s="101"/>
      <c r="AP46" s="101"/>
      <c r="AQ46" s="101"/>
      <c r="AR46" s="101"/>
      <c r="AS46" s="101"/>
      <c r="AT46" s="101">
        <v>11.6956</v>
      </c>
      <c r="AU46" s="101"/>
      <c r="AV46" s="101"/>
      <c r="AW46" s="101"/>
      <c r="AX46" s="101"/>
      <c r="AY46" s="101"/>
      <c r="AZ46" s="101"/>
      <c r="BA46" s="101"/>
      <c r="BB46" s="101">
        <f>SUM(BB47:BB53)</f>
        <v>0</v>
      </c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</row>
    <row r="47" spans="1:67">
      <c r="A47" s="100" t="s">
        <v>231</v>
      </c>
      <c r="B47" s="101" t="s">
        <v>169</v>
      </c>
      <c r="C47" s="101">
        <f t="shared" si="3"/>
        <v>0</v>
      </c>
      <c r="D47" s="101">
        <f t="shared" si="6"/>
        <v>0</v>
      </c>
      <c r="E47" s="101"/>
      <c r="F47" s="101"/>
      <c r="G47" s="101"/>
      <c r="H47" s="101"/>
      <c r="I47" s="101"/>
      <c r="J47" s="101"/>
      <c r="K47" s="101"/>
      <c r="L47" s="101">
        <f t="shared" si="14"/>
        <v>0</v>
      </c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>
        <f t="shared" ref="AJ47:AJ52" si="18">SUM(AK47:AT47)</f>
        <v>0</v>
      </c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>
        <f>SUM(BB48:BB54)</f>
        <v>0</v>
      </c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</row>
    <row r="48" spans="1:67">
      <c r="A48" s="100" t="s">
        <v>232</v>
      </c>
      <c r="B48" s="101" t="s">
        <v>233</v>
      </c>
      <c r="C48" s="101">
        <f t="shared" si="3"/>
        <v>0</v>
      </c>
      <c r="D48" s="101">
        <f t="shared" si="6"/>
        <v>0</v>
      </c>
      <c r="E48" s="101"/>
      <c r="F48" s="101"/>
      <c r="G48" s="101"/>
      <c r="H48" s="101"/>
      <c r="I48" s="101"/>
      <c r="J48" s="101"/>
      <c r="K48" s="101"/>
      <c r="L48" s="101">
        <f t="shared" si="14"/>
        <v>0</v>
      </c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>
        <f t="shared" si="18"/>
        <v>0</v>
      </c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</row>
    <row r="49" spans="1:67">
      <c r="A49" s="100" t="s">
        <v>234</v>
      </c>
      <c r="B49" s="101" t="s">
        <v>235</v>
      </c>
      <c r="C49" s="101">
        <f t="shared" si="3"/>
        <v>0</v>
      </c>
      <c r="D49" s="101">
        <f t="shared" si="6"/>
        <v>0</v>
      </c>
      <c r="E49" s="101"/>
      <c r="F49" s="101"/>
      <c r="G49" s="101"/>
      <c r="H49" s="101"/>
      <c r="I49" s="101"/>
      <c r="J49" s="101"/>
      <c r="K49" s="101"/>
      <c r="L49" s="101">
        <f t="shared" si="14"/>
        <v>0</v>
      </c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>
        <f t="shared" si="18"/>
        <v>0</v>
      </c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</row>
    <row r="50" spans="1:67">
      <c r="A50" s="100" t="s">
        <v>236</v>
      </c>
      <c r="B50" s="101" t="s">
        <v>237</v>
      </c>
      <c r="C50" s="101">
        <f t="shared" si="3"/>
        <v>0</v>
      </c>
      <c r="D50" s="101">
        <f t="shared" si="6"/>
        <v>0</v>
      </c>
      <c r="E50" s="101"/>
      <c r="F50" s="101"/>
      <c r="G50" s="101"/>
      <c r="H50" s="101"/>
      <c r="I50" s="101"/>
      <c r="J50" s="101"/>
      <c r="K50" s="101"/>
      <c r="L50" s="101">
        <f t="shared" si="14"/>
        <v>0</v>
      </c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>
        <f t="shared" si="18"/>
        <v>0</v>
      </c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</row>
    <row r="51" spans="1:67">
      <c r="A51" s="100" t="s">
        <v>238</v>
      </c>
      <c r="B51" s="101" t="s">
        <v>192</v>
      </c>
      <c r="C51" s="101">
        <f t="shared" si="3"/>
        <v>0</v>
      </c>
      <c r="D51" s="101">
        <f t="shared" si="6"/>
        <v>0</v>
      </c>
      <c r="E51" s="101"/>
      <c r="F51" s="101"/>
      <c r="G51" s="101"/>
      <c r="H51" s="101"/>
      <c r="I51" s="101"/>
      <c r="J51" s="101"/>
      <c r="K51" s="101"/>
      <c r="L51" s="101">
        <f t="shared" si="14"/>
        <v>0</v>
      </c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>
        <f t="shared" si="18"/>
        <v>0</v>
      </c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</row>
    <row r="52" spans="1:67">
      <c r="A52" s="100" t="s">
        <v>239</v>
      </c>
      <c r="B52" s="101" t="s">
        <v>240</v>
      </c>
      <c r="C52" s="101">
        <f t="shared" si="3"/>
        <v>38.54</v>
      </c>
      <c r="D52" s="101">
        <f t="shared" si="6"/>
        <v>0</v>
      </c>
      <c r="E52" s="101"/>
      <c r="F52" s="101"/>
      <c r="G52" s="101"/>
      <c r="H52" s="101"/>
      <c r="I52" s="101"/>
      <c r="J52" s="101"/>
      <c r="K52" s="101"/>
      <c r="L52" s="101">
        <f t="shared" si="14"/>
        <v>38.54</v>
      </c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>
        <v>38.54</v>
      </c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>
        <f t="shared" si="18"/>
        <v>0</v>
      </c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</row>
    <row r="53" spans="1:67">
      <c r="A53" s="100" t="s">
        <v>241</v>
      </c>
      <c r="B53" s="101" t="s">
        <v>242</v>
      </c>
      <c r="C53" s="101">
        <f t="shared" si="3"/>
        <v>250</v>
      </c>
      <c r="D53" s="101">
        <f t="shared" ref="D53:K53" si="19">SUM(D56)</f>
        <v>0</v>
      </c>
      <c r="E53" s="101">
        <f t="shared" si="19"/>
        <v>0</v>
      </c>
      <c r="F53" s="101">
        <f t="shared" si="19"/>
        <v>0</v>
      </c>
      <c r="G53" s="101">
        <f t="shared" si="19"/>
        <v>0</v>
      </c>
      <c r="H53" s="101">
        <f t="shared" si="19"/>
        <v>0</v>
      </c>
      <c r="I53" s="101">
        <f t="shared" si="19"/>
        <v>0</v>
      </c>
      <c r="J53" s="101">
        <f t="shared" si="19"/>
        <v>0</v>
      </c>
      <c r="K53" s="101">
        <f t="shared" si="19"/>
        <v>0</v>
      </c>
      <c r="L53" s="101">
        <f>SUM(L54:L56)</f>
        <v>0</v>
      </c>
      <c r="M53" s="101">
        <f t="shared" ref="M53:BO53" si="20">SUM(M54:M56)</f>
        <v>0</v>
      </c>
      <c r="N53" s="101">
        <f t="shared" si="20"/>
        <v>0</v>
      </c>
      <c r="O53" s="101">
        <f t="shared" si="20"/>
        <v>0</v>
      </c>
      <c r="P53" s="101">
        <f t="shared" si="20"/>
        <v>0</v>
      </c>
      <c r="Q53" s="101">
        <f t="shared" si="20"/>
        <v>0</v>
      </c>
      <c r="R53" s="101">
        <f t="shared" si="20"/>
        <v>0</v>
      </c>
      <c r="S53" s="101">
        <f t="shared" si="20"/>
        <v>0</v>
      </c>
      <c r="T53" s="101">
        <f t="shared" si="20"/>
        <v>0</v>
      </c>
      <c r="U53" s="101">
        <f t="shared" si="20"/>
        <v>0</v>
      </c>
      <c r="V53" s="101">
        <f t="shared" si="20"/>
        <v>0</v>
      </c>
      <c r="W53" s="101">
        <f t="shared" si="20"/>
        <v>0</v>
      </c>
      <c r="X53" s="101">
        <f t="shared" si="20"/>
        <v>0</v>
      </c>
      <c r="Y53" s="101">
        <f t="shared" si="20"/>
        <v>0</v>
      </c>
      <c r="Z53" s="101">
        <f t="shared" si="20"/>
        <v>0</v>
      </c>
      <c r="AA53" s="101"/>
      <c r="AB53" s="101"/>
      <c r="AC53" s="101">
        <f t="shared" si="20"/>
        <v>0</v>
      </c>
      <c r="AD53" s="101">
        <f t="shared" si="20"/>
        <v>0</v>
      </c>
      <c r="AE53" s="101">
        <f t="shared" si="20"/>
        <v>0</v>
      </c>
      <c r="AF53" s="101">
        <f t="shared" si="20"/>
        <v>0</v>
      </c>
      <c r="AG53" s="101">
        <f t="shared" si="20"/>
        <v>0</v>
      </c>
      <c r="AH53" s="101">
        <f t="shared" si="20"/>
        <v>0</v>
      </c>
      <c r="AI53" s="101">
        <f t="shared" si="20"/>
        <v>0</v>
      </c>
      <c r="AJ53" s="101">
        <f t="shared" si="20"/>
        <v>0</v>
      </c>
      <c r="AK53" s="101">
        <f t="shared" si="20"/>
        <v>0</v>
      </c>
      <c r="AL53" s="101">
        <f t="shared" si="20"/>
        <v>0</v>
      </c>
      <c r="AM53" s="101">
        <f t="shared" si="20"/>
        <v>0</v>
      </c>
      <c r="AN53" s="101">
        <f t="shared" si="20"/>
        <v>0</v>
      </c>
      <c r="AO53" s="101">
        <f t="shared" si="20"/>
        <v>0</v>
      </c>
      <c r="AP53" s="101">
        <f t="shared" si="20"/>
        <v>0</v>
      </c>
      <c r="AQ53" s="101">
        <f t="shared" si="20"/>
        <v>0</v>
      </c>
      <c r="AR53" s="101">
        <f t="shared" si="20"/>
        <v>0</v>
      </c>
      <c r="AS53" s="101">
        <f t="shared" si="20"/>
        <v>0</v>
      </c>
      <c r="AT53" s="101">
        <f t="shared" si="20"/>
        <v>0</v>
      </c>
      <c r="AU53" s="101">
        <f t="shared" si="20"/>
        <v>250</v>
      </c>
      <c r="AV53" s="101">
        <f t="shared" si="20"/>
        <v>0</v>
      </c>
      <c r="AW53" s="101">
        <f t="shared" si="20"/>
        <v>250</v>
      </c>
      <c r="AX53" s="101"/>
      <c r="AY53" s="101"/>
      <c r="AZ53" s="101"/>
      <c r="BA53" s="101"/>
      <c r="BB53" s="101">
        <f t="shared" si="20"/>
        <v>0</v>
      </c>
      <c r="BC53" s="101">
        <f t="shared" si="20"/>
        <v>0</v>
      </c>
      <c r="BD53" s="101">
        <f t="shared" si="20"/>
        <v>0</v>
      </c>
      <c r="BE53" s="101">
        <f t="shared" si="20"/>
        <v>0</v>
      </c>
      <c r="BF53" s="101">
        <f t="shared" si="20"/>
        <v>0</v>
      </c>
      <c r="BG53" s="101">
        <f t="shared" si="20"/>
        <v>0</v>
      </c>
      <c r="BH53" s="101">
        <f t="shared" si="20"/>
        <v>0</v>
      </c>
      <c r="BI53" s="101">
        <f t="shared" si="20"/>
        <v>0</v>
      </c>
      <c r="BJ53" s="101">
        <f t="shared" si="20"/>
        <v>0</v>
      </c>
      <c r="BK53" s="101">
        <f t="shared" si="20"/>
        <v>0</v>
      </c>
      <c r="BL53" s="101">
        <f t="shared" si="20"/>
        <v>0</v>
      </c>
      <c r="BM53" s="101">
        <f t="shared" si="20"/>
        <v>0</v>
      </c>
      <c r="BN53" s="101">
        <f t="shared" si="20"/>
        <v>0</v>
      </c>
      <c r="BO53" s="101">
        <f t="shared" si="20"/>
        <v>0</v>
      </c>
    </row>
    <row r="54" spans="1:67">
      <c r="A54" s="100">
        <v>2010702</v>
      </c>
      <c r="B54" s="101" t="s">
        <v>169</v>
      </c>
      <c r="C54" s="101">
        <f t="shared" si="3"/>
        <v>0</v>
      </c>
      <c r="D54" s="101"/>
      <c r="E54" s="101"/>
      <c r="F54" s="101"/>
      <c r="G54" s="101"/>
      <c r="H54" s="101"/>
      <c r="I54" s="101"/>
      <c r="J54" s="101"/>
      <c r="K54" s="101"/>
      <c r="L54" s="101">
        <f t="shared" ref="L54:L102" si="21">SUM(M54:AI54)</f>
        <v>0</v>
      </c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>
        <f>SUM(BB55:BB57)</f>
        <v>0</v>
      </c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</row>
    <row r="55" spans="1:67">
      <c r="A55" s="100">
        <v>2010706</v>
      </c>
      <c r="B55" s="101" t="s">
        <v>243</v>
      </c>
      <c r="C55" s="101">
        <f t="shared" si="3"/>
        <v>0</v>
      </c>
      <c r="D55" s="101"/>
      <c r="E55" s="101"/>
      <c r="F55" s="101"/>
      <c r="G55" s="101"/>
      <c r="H55" s="101"/>
      <c r="I55" s="101"/>
      <c r="J55" s="101"/>
      <c r="K55" s="101"/>
      <c r="L55" s="101">
        <f t="shared" si="21"/>
        <v>0</v>
      </c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>
        <f>SUM(BB56:BB58)</f>
        <v>0</v>
      </c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</row>
    <row r="56" spans="1:67">
      <c r="A56" s="100" t="s">
        <v>244</v>
      </c>
      <c r="B56" s="101" t="s">
        <v>245</v>
      </c>
      <c r="C56" s="101">
        <f t="shared" si="3"/>
        <v>250</v>
      </c>
      <c r="D56" s="101">
        <f t="shared" si="6"/>
        <v>0</v>
      </c>
      <c r="E56" s="101"/>
      <c r="F56" s="101"/>
      <c r="G56" s="101"/>
      <c r="H56" s="101"/>
      <c r="I56" s="101"/>
      <c r="J56" s="101"/>
      <c r="K56" s="101"/>
      <c r="L56" s="101">
        <f t="shared" si="21"/>
        <v>0</v>
      </c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>
        <f>SUM(AK56:AT56)</f>
        <v>0</v>
      </c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>
        <f>SUM(AV56:AW56)</f>
        <v>250</v>
      </c>
      <c r="AV56" s="101"/>
      <c r="AW56" s="101">
        <v>250</v>
      </c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</row>
    <row r="57" spans="1:67">
      <c r="A57" s="100" t="s">
        <v>246</v>
      </c>
      <c r="B57" s="101" t="s">
        <v>247</v>
      </c>
      <c r="C57" s="101">
        <f t="shared" si="3"/>
        <v>73.69296761</v>
      </c>
      <c r="D57" s="101">
        <f>SUM(D58:D63)</f>
        <v>58.29878725</v>
      </c>
      <c r="E57" s="101">
        <f t="shared" ref="E57:BO57" si="22">SUM(E58:E63)</f>
        <v>21.5628</v>
      </c>
      <c r="F57" s="101">
        <f t="shared" si="22"/>
        <v>17.568</v>
      </c>
      <c r="G57" s="101">
        <f t="shared" si="22"/>
        <v>3.1283</v>
      </c>
      <c r="H57" s="101">
        <f t="shared" si="22"/>
        <v>12.52468725</v>
      </c>
      <c r="I57" s="101">
        <f t="shared" si="22"/>
        <v>0</v>
      </c>
      <c r="J57" s="101">
        <f t="shared" si="22"/>
        <v>3.515</v>
      </c>
      <c r="K57" s="101">
        <f t="shared" si="22"/>
        <v>0</v>
      </c>
      <c r="L57" s="101">
        <f t="shared" si="21"/>
        <v>11.85628036</v>
      </c>
      <c r="M57" s="101">
        <f t="shared" si="22"/>
        <v>0.315</v>
      </c>
      <c r="N57" s="101">
        <f t="shared" si="22"/>
        <v>0</v>
      </c>
      <c r="O57" s="101">
        <f t="shared" si="22"/>
        <v>0</v>
      </c>
      <c r="P57" s="101">
        <f t="shared" si="22"/>
        <v>0.018</v>
      </c>
      <c r="Q57" s="101">
        <f t="shared" si="22"/>
        <v>0.099</v>
      </c>
      <c r="R57" s="101">
        <f t="shared" si="22"/>
        <v>0.32952</v>
      </c>
      <c r="S57" s="101">
        <f t="shared" si="22"/>
        <v>0.608</v>
      </c>
      <c r="T57" s="101">
        <f t="shared" si="22"/>
        <v>0</v>
      </c>
      <c r="U57" s="101">
        <f t="shared" si="22"/>
        <v>0.693</v>
      </c>
      <c r="V57" s="101">
        <f t="shared" si="22"/>
        <v>0</v>
      </c>
      <c r="W57" s="101">
        <f t="shared" si="22"/>
        <v>0</v>
      </c>
      <c r="X57" s="101">
        <f t="shared" si="22"/>
        <v>0</v>
      </c>
      <c r="Y57" s="101">
        <f t="shared" si="22"/>
        <v>0.126</v>
      </c>
      <c r="Z57" s="101">
        <f t="shared" si="22"/>
        <v>0.6588915</v>
      </c>
      <c r="AA57" s="101">
        <f t="shared" si="22"/>
        <v>0.05845536</v>
      </c>
      <c r="AB57" s="101">
        <f t="shared" si="22"/>
        <v>0</v>
      </c>
      <c r="AC57" s="101">
        <f t="shared" si="22"/>
        <v>0</v>
      </c>
      <c r="AD57" s="101">
        <f t="shared" si="22"/>
        <v>6</v>
      </c>
      <c r="AE57" s="101">
        <f t="shared" si="22"/>
        <v>0</v>
      </c>
      <c r="AF57" s="101">
        <f t="shared" si="22"/>
        <v>0.6588915</v>
      </c>
      <c r="AG57" s="101">
        <f t="shared" si="22"/>
        <v>0.878522</v>
      </c>
      <c r="AH57" s="101">
        <f t="shared" si="22"/>
        <v>1.35</v>
      </c>
      <c r="AI57" s="101">
        <f t="shared" si="22"/>
        <v>0.063</v>
      </c>
      <c r="AJ57" s="101">
        <f t="shared" si="22"/>
        <v>3.5379</v>
      </c>
      <c r="AK57" s="101">
        <f t="shared" si="22"/>
        <v>0</v>
      </c>
      <c r="AL57" s="101">
        <f t="shared" si="22"/>
        <v>0</v>
      </c>
      <c r="AM57" s="101">
        <f t="shared" si="22"/>
        <v>0</v>
      </c>
      <c r="AN57" s="101">
        <f t="shared" si="22"/>
        <v>0</v>
      </c>
      <c r="AO57" s="101">
        <f t="shared" si="22"/>
        <v>0</v>
      </c>
      <c r="AP57" s="101">
        <f t="shared" si="22"/>
        <v>0</v>
      </c>
      <c r="AQ57" s="101">
        <f t="shared" si="22"/>
        <v>0</v>
      </c>
      <c r="AR57" s="101">
        <f t="shared" si="22"/>
        <v>0</v>
      </c>
      <c r="AS57" s="101">
        <f t="shared" si="22"/>
        <v>0</v>
      </c>
      <c r="AT57" s="101">
        <f t="shared" si="22"/>
        <v>3.5379</v>
      </c>
      <c r="AU57" s="101">
        <f t="shared" si="22"/>
        <v>0</v>
      </c>
      <c r="AV57" s="101">
        <f t="shared" si="22"/>
        <v>0</v>
      </c>
      <c r="AW57" s="101">
        <f t="shared" si="22"/>
        <v>0</v>
      </c>
      <c r="AX57" s="101"/>
      <c r="AY57" s="101"/>
      <c r="AZ57" s="101"/>
      <c r="BA57" s="101"/>
      <c r="BB57" s="101">
        <f t="shared" si="22"/>
        <v>0</v>
      </c>
      <c r="BC57" s="101">
        <f t="shared" si="22"/>
        <v>0</v>
      </c>
      <c r="BD57" s="101">
        <f t="shared" si="22"/>
        <v>0</v>
      </c>
      <c r="BE57" s="101">
        <f t="shared" si="22"/>
        <v>0</v>
      </c>
      <c r="BF57" s="101">
        <f t="shared" si="22"/>
        <v>0</v>
      </c>
      <c r="BG57" s="101">
        <f t="shared" si="22"/>
        <v>0</v>
      </c>
      <c r="BH57" s="101">
        <f t="shared" si="22"/>
        <v>0</v>
      </c>
      <c r="BI57" s="101">
        <f t="shared" si="22"/>
        <v>0</v>
      </c>
      <c r="BJ57" s="101">
        <f t="shared" si="22"/>
        <v>0</v>
      </c>
      <c r="BK57" s="101">
        <f t="shared" si="22"/>
        <v>0</v>
      </c>
      <c r="BL57" s="101">
        <f t="shared" si="22"/>
        <v>0</v>
      </c>
      <c r="BM57" s="101">
        <f t="shared" si="22"/>
        <v>0</v>
      </c>
      <c r="BN57" s="101">
        <f t="shared" si="22"/>
        <v>0</v>
      </c>
      <c r="BO57" s="101">
        <f t="shared" si="22"/>
        <v>0</v>
      </c>
    </row>
    <row r="58" spans="1:67">
      <c r="A58" s="100" t="s">
        <v>248</v>
      </c>
      <c r="B58" s="101" t="s">
        <v>167</v>
      </c>
      <c r="C58" s="101">
        <f t="shared" si="3"/>
        <v>73.69296761</v>
      </c>
      <c r="D58" s="101">
        <f t="shared" si="6"/>
        <v>58.29878725</v>
      </c>
      <c r="E58" s="101">
        <v>21.5628</v>
      </c>
      <c r="F58" s="101">
        <v>17.568</v>
      </c>
      <c r="G58" s="101">
        <v>3.1283</v>
      </c>
      <c r="H58" s="101">
        <v>12.52468725</v>
      </c>
      <c r="I58" s="101">
        <v>0</v>
      </c>
      <c r="J58" s="101">
        <v>3.515</v>
      </c>
      <c r="K58" s="101">
        <v>0</v>
      </c>
      <c r="L58" s="101">
        <f t="shared" si="21"/>
        <v>11.85628036</v>
      </c>
      <c r="M58" s="101">
        <v>0.315</v>
      </c>
      <c r="N58" s="101">
        <v>0</v>
      </c>
      <c r="O58" s="101">
        <v>0</v>
      </c>
      <c r="P58" s="101">
        <v>0.018</v>
      </c>
      <c r="Q58" s="101">
        <v>0.099</v>
      </c>
      <c r="R58" s="101">
        <v>0.32952</v>
      </c>
      <c r="S58" s="101">
        <v>0.608</v>
      </c>
      <c r="T58" s="101">
        <v>0</v>
      </c>
      <c r="U58" s="101">
        <v>0.693</v>
      </c>
      <c r="V58" s="101">
        <v>0</v>
      </c>
      <c r="W58" s="101">
        <v>0</v>
      </c>
      <c r="X58" s="101">
        <v>0</v>
      </c>
      <c r="Y58" s="101">
        <v>0.126</v>
      </c>
      <c r="Z58" s="101">
        <v>0.6588915</v>
      </c>
      <c r="AA58" s="101">
        <v>0.05845536</v>
      </c>
      <c r="AB58" s="101">
        <v>0</v>
      </c>
      <c r="AC58" s="101">
        <v>0</v>
      </c>
      <c r="AD58" s="101">
        <v>6</v>
      </c>
      <c r="AE58" s="101">
        <v>0</v>
      </c>
      <c r="AF58" s="101">
        <v>0.6588915</v>
      </c>
      <c r="AG58" s="101">
        <v>0.878522</v>
      </c>
      <c r="AH58" s="101">
        <v>1.35</v>
      </c>
      <c r="AI58" s="101">
        <v>0.063</v>
      </c>
      <c r="AJ58" s="101">
        <f t="shared" ref="AJ58:AJ63" si="23">SUM(AK58:AT58)</f>
        <v>3.5379</v>
      </c>
      <c r="AK58" s="101"/>
      <c r="AL58" s="101"/>
      <c r="AM58" s="101"/>
      <c r="AN58" s="101"/>
      <c r="AO58" s="101"/>
      <c r="AP58" s="101"/>
      <c r="AQ58" s="101"/>
      <c r="AR58" s="101"/>
      <c r="AS58" s="101"/>
      <c r="AT58" s="101">
        <v>3.5379</v>
      </c>
      <c r="AU58" s="101"/>
      <c r="AV58" s="101"/>
      <c r="AW58" s="101"/>
      <c r="AX58" s="101"/>
      <c r="AY58" s="101"/>
      <c r="AZ58" s="101"/>
      <c r="BA58" s="101"/>
      <c r="BB58" s="101">
        <f>SUM(BC58:BJ58)</f>
        <v>0</v>
      </c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</row>
    <row r="59" spans="1:67">
      <c r="A59" s="100" t="s">
        <v>249</v>
      </c>
      <c r="B59" s="101" t="s">
        <v>169</v>
      </c>
      <c r="C59" s="101">
        <f t="shared" si="3"/>
        <v>0</v>
      </c>
      <c r="D59" s="101">
        <f t="shared" si="6"/>
        <v>0</v>
      </c>
      <c r="E59" s="101"/>
      <c r="F59" s="101"/>
      <c r="G59" s="101"/>
      <c r="H59" s="101"/>
      <c r="I59" s="101"/>
      <c r="J59" s="101"/>
      <c r="K59" s="101"/>
      <c r="L59" s="101">
        <f t="shared" si="21"/>
        <v>0</v>
      </c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>
        <f t="shared" si="23"/>
        <v>0</v>
      </c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>
        <f>SUM(BC59:BJ59)</f>
        <v>0</v>
      </c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</row>
    <row r="60" spans="1:67">
      <c r="A60" s="100" t="s">
        <v>250</v>
      </c>
      <c r="B60" s="101" t="s">
        <v>251</v>
      </c>
      <c r="C60" s="101">
        <f t="shared" si="3"/>
        <v>0</v>
      </c>
      <c r="D60" s="101">
        <f t="shared" si="6"/>
        <v>0</v>
      </c>
      <c r="E60" s="101"/>
      <c r="F60" s="101"/>
      <c r="G60" s="101"/>
      <c r="H60" s="101"/>
      <c r="I60" s="101"/>
      <c r="J60" s="101"/>
      <c r="K60" s="101"/>
      <c r="L60" s="101">
        <f t="shared" si="21"/>
        <v>0</v>
      </c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>
        <f t="shared" si="23"/>
        <v>0</v>
      </c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>
        <f>SUM(BC60:BJ60)</f>
        <v>0</v>
      </c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</row>
    <row r="61" spans="1:67">
      <c r="A61" s="100">
        <v>2010806</v>
      </c>
      <c r="B61" s="101" t="s">
        <v>237</v>
      </c>
      <c r="C61" s="101">
        <f t="shared" si="3"/>
        <v>0</v>
      </c>
      <c r="D61" s="101"/>
      <c r="E61" s="101"/>
      <c r="F61" s="101"/>
      <c r="G61" s="101"/>
      <c r="H61" s="101"/>
      <c r="I61" s="101"/>
      <c r="J61" s="101"/>
      <c r="K61" s="101"/>
      <c r="L61" s="101">
        <f t="shared" si="21"/>
        <v>0</v>
      </c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>
        <f t="shared" si="23"/>
        <v>0</v>
      </c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</row>
    <row r="62" spans="1:67">
      <c r="A62" s="100" t="s">
        <v>252</v>
      </c>
      <c r="B62" s="101" t="s">
        <v>192</v>
      </c>
      <c r="C62" s="101">
        <f t="shared" si="3"/>
        <v>0</v>
      </c>
      <c r="D62" s="101">
        <f t="shared" si="6"/>
        <v>0</v>
      </c>
      <c r="E62" s="101"/>
      <c r="F62" s="101"/>
      <c r="G62" s="101"/>
      <c r="H62" s="101"/>
      <c r="I62" s="101"/>
      <c r="J62" s="101"/>
      <c r="K62" s="101"/>
      <c r="L62" s="101">
        <f t="shared" si="21"/>
        <v>0</v>
      </c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>
        <f t="shared" si="23"/>
        <v>0</v>
      </c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>
        <f>SUM(BC62:BJ62)</f>
        <v>0</v>
      </c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</row>
    <row r="63" spans="1:67">
      <c r="A63" s="100" t="s">
        <v>253</v>
      </c>
      <c r="B63" s="101" t="s">
        <v>254</v>
      </c>
      <c r="C63" s="101">
        <f t="shared" si="3"/>
        <v>0</v>
      </c>
      <c r="D63" s="101">
        <f t="shared" si="6"/>
        <v>0</v>
      </c>
      <c r="E63" s="101"/>
      <c r="F63" s="101"/>
      <c r="G63" s="101"/>
      <c r="H63" s="101"/>
      <c r="I63" s="101"/>
      <c r="J63" s="101"/>
      <c r="K63" s="101"/>
      <c r="L63" s="101">
        <f t="shared" si="21"/>
        <v>0</v>
      </c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>
        <f t="shared" si="23"/>
        <v>0</v>
      </c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>
        <f>SUM(BC63:BJ63)</f>
        <v>0</v>
      </c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</row>
    <row r="64" spans="1:67">
      <c r="A64" s="100" t="s">
        <v>255</v>
      </c>
      <c r="B64" s="101" t="s">
        <v>256</v>
      </c>
      <c r="C64" s="101">
        <f t="shared" si="3"/>
        <v>71.26422084</v>
      </c>
      <c r="D64" s="101">
        <f>SUM(D65:D70)</f>
        <v>58.959468</v>
      </c>
      <c r="E64" s="101">
        <f t="shared" ref="E64:BO64" si="24">SUM(E65:E70)</f>
        <v>24.144</v>
      </c>
      <c r="F64" s="101">
        <f t="shared" si="24"/>
        <v>17.916</v>
      </c>
      <c r="G64" s="101">
        <f t="shared" si="24"/>
        <v>2.04</v>
      </c>
      <c r="H64" s="101">
        <f t="shared" si="24"/>
        <v>13.083468</v>
      </c>
      <c r="I64" s="101">
        <f t="shared" si="24"/>
        <v>0</v>
      </c>
      <c r="J64" s="101">
        <f t="shared" si="24"/>
        <v>0</v>
      </c>
      <c r="K64" s="101">
        <f t="shared" si="24"/>
        <v>1.776</v>
      </c>
      <c r="L64" s="101">
        <f t="shared" si="21"/>
        <v>8.79975284</v>
      </c>
      <c r="M64" s="101">
        <f t="shared" si="24"/>
        <v>0.45</v>
      </c>
      <c r="N64" s="101">
        <f t="shared" si="24"/>
        <v>0</v>
      </c>
      <c r="O64" s="101">
        <f t="shared" si="24"/>
        <v>0</v>
      </c>
      <c r="P64" s="101">
        <f t="shared" si="24"/>
        <v>0.009</v>
      </c>
      <c r="Q64" s="101">
        <f t="shared" si="24"/>
        <v>0.558</v>
      </c>
      <c r="R64" s="101">
        <f t="shared" si="24"/>
        <v>0.71438</v>
      </c>
      <c r="S64" s="101">
        <f t="shared" si="24"/>
        <v>0</v>
      </c>
      <c r="T64" s="101">
        <f t="shared" si="24"/>
        <v>0</v>
      </c>
      <c r="U64" s="101">
        <f t="shared" si="24"/>
        <v>1.35</v>
      </c>
      <c r="V64" s="101">
        <f t="shared" si="24"/>
        <v>0</v>
      </c>
      <c r="W64" s="101">
        <f t="shared" si="24"/>
        <v>0</v>
      </c>
      <c r="X64" s="101">
        <f t="shared" si="24"/>
        <v>0</v>
      </c>
      <c r="Y64" s="101">
        <f t="shared" si="24"/>
        <v>0.18</v>
      </c>
      <c r="Z64" s="101">
        <f t="shared" si="24"/>
        <v>0.65124</v>
      </c>
      <c r="AA64" s="101">
        <f t="shared" si="24"/>
        <v>0.12757284</v>
      </c>
      <c r="AB64" s="101">
        <f t="shared" si="24"/>
        <v>0</v>
      </c>
      <c r="AC64" s="101">
        <f t="shared" si="24"/>
        <v>0</v>
      </c>
      <c r="AD64" s="101">
        <f t="shared" si="24"/>
        <v>0</v>
      </c>
      <c r="AE64" s="101">
        <f t="shared" si="24"/>
        <v>0</v>
      </c>
      <c r="AF64" s="101">
        <f t="shared" si="24"/>
        <v>0.65124</v>
      </c>
      <c r="AG64" s="101">
        <f t="shared" si="24"/>
        <v>0.86832</v>
      </c>
      <c r="AH64" s="101">
        <f t="shared" si="24"/>
        <v>3.15</v>
      </c>
      <c r="AI64" s="101">
        <f t="shared" si="24"/>
        <v>0.09</v>
      </c>
      <c r="AJ64" s="101">
        <f t="shared" si="24"/>
        <v>3.505</v>
      </c>
      <c r="AK64" s="101">
        <f t="shared" si="24"/>
        <v>0</v>
      </c>
      <c r="AL64" s="101">
        <f t="shared" si="24"/>
        <v>0</v>
      </c>
      <c r="AM64" s="101">
        <f t="shared" si="24"/>
        <v>0</v>
      </c>
      <c r="AN64" s="101">
        <f t="shared" si="24"/>
        <v>0</v>
      </c>
      <c r="AO64" s="101">
        <f t="shared" si="24"/>
        <v>0</v>
      </c>
      <c r="AP64" s="101">
        <f t="shared" si="24"/>
        <v>0</v>
      </c>
      <c r="AQ64" s="101">
        <f t="shared" si="24"/>
        <v>0</v>
      </c>
      <c r="AR64" s="101">
        <f t="shared" si="24"/>
        <v>0</v>
      </c>
      <c r="AS64" s="101">
        <f t="shared" si="24"/>
        <v>0</v>
      </c>
      <c r="AT64" s="101">
        <f t="shared" si="24"/>
        <v>3.505</v>
      </c>
      <c r="AU64" s="101">
        <f t="shared" si="24"/>
        <v>0</v>
      </c>
      <c r="AV64" s="101">
        <f t="shared" si="24"/>
        <v>0</v>
      </c>
      <c r="AW64" s="101">
        <f t="shared" si="24"/>
        <v>0</v>
      </c>
      <c r="AX64" s="101"/>
      <c r="AY64" s="101"/>
      <c r="AZ64" s="101"/>
      <c r="BA64" s="101"/>
      <c r="BB64" s="101">
        <f t="shared" si="24"/>
        <v>0</v>
      </c>
      <c r="BC64" s="101">
        <f t="shared" si="24"/>
        <v>0</v>
      </c>
      <c r="BD64" s="101">
        <f t="shared" si="24"/>
        <v>0</v>
      </c>
      <c r="BE64" s="101">
        <f t="shared" si="24"/>
        <v>0</v>
      </c>
      <c r="BF64" s="101">
        <f t="shared" si="24"/>
        <v>0</v>
      </c>
      <c r="BG64" s="101">
        <f t="shared" si="24"/>
        <v>0</v>
      </c>
      <c r="BH64" s="101">
        <f t="shared" si="24"/>
        <v>0</v>
      </c>
      <c r="BI64" s="101">
        <f t="shared" si="24"/>
        <v>0</v>
      </c>
      <c r="BJ64" s="101">
        <f t="shared" si="24"/>
        <v>0</v>
      </c>
      <c r="BK64" s="101">
        <f t="shared" si="24"/>
        <v>0</v>
      </c>
      <c r="BL64" s="101">
        <f t="shared" si="24"/>
        <v>0</v>
      </c>
      <c r="BM64" s="101">
        <f t="shared" si="24"/>
        <v>0</v>
      </c>
      <c r="BN64" s="101">
        <f t="shared" si="24"/>
        <v>0</v>
      </c>
      <c r="BO64" s="101">
        <f t="shared" si="24"/>
        <v>0</v>
      </c>
    </row>
    <row r="65" spans="1:67">
      <c r="A65" s="100" t="s">
        <v>257</v>
      </c>
      <c r="B65" s="101" t="s">
        <v>167</v>
      </c>
      <c r="C65" s="101">
        <f t="shared" si="3"/>
        <v>71.26422084</v>
      </c>
      <c r="D65" s="101">
        <f t="shared" si="6"/>
        <v>58.959468</v>
      </c>
      <c r="E65" s="101">
        <v>24.144</v>
      </c>
      <c r="F65" s="101">
        <v>17.916</v>
      </c>
      <c r="G65" s="101">
        <v>2.04</v>
      </c>
      <c r="H65" s="101">
        <v>13.083468</v>
      </c>
      <c r="I65" s="101"/>
      <c r="J65" s="101">
        <v>0</v>
      </c>
      <c r="K65" s="101">
        <v>1.776</v>
      </c>
      <c r="L65" s="101">
        <f t="shared" si="21"/>
        <v>8.79975284</v>
      </c>
      <c r="M65" s="101">
        <v>0.45</v>
      </c>
      <c r="N65" s="101">
        <v>0</v>
      </c>
      <c r="O65" s="101"/>
      <c r="P65" s="101">
        <v>0.009</v>
      </c>
      <c r="Q65" s="101">
        <v>0.558</v>
      </c>
      <c r="R65" s="101">
        <v>0.71438</v>
      </c>
      <c r="S65" s="101">
        <v>0</v>
      </c>
      <c r="T65" s="101"/>
      <c r="U65" s="101">
        <v>1.35</v>
      </c>
      <c r="V65" s="101"/>
      <c r="W65" s="101">
        <v>0</v>
      </c>
      <c r="X65" s="101"/>
      <c r="Y65" s="101">
        <v>0.18</v>
      </c>
      <c r="Z65" s="101">
        <v>0.65124</v>
      </c>
      <c r="AA65" s="101">
        <v>0.12757284</v>
      </c>
      <c r="AB65" s="101">
        <v>0</v>
      </c>
      <c r="AC65" s="101"/>
      <c r="AD65" s="101"/>
      <c r="AE65" s="101"/>
      <c r="AF65" s="101">
        <v>0.65124</v>
      </c>
      <c r="AG65" s="101">
        <v>0.86832</v>
      </c>
      <c r="AH65" s="101">
        <v>3.15</v>
      </c>
      <c r="AI65" s="101">
        <v>0.09</v>
      </c>
      <c r="AJ65" s="101">
        <f t="shared" ref="AJ65:AJ70" si="25">SUM(AK65:AT65)</f>
        <v>3.505</v>
      </c>
      <c r="AK65" s="101"/>
      <c r="AL65" s="101"/>
      <c r="AM65" s="101"/>
      <c r="AN65" s="101"/>
      <c r="AO65" s="101"/>
      <c r="AP65" s="101"/>
      <c r="AQ65" s="101"/>
      <c r="AR65" s="101"/>
      <c r="AS65" s="101"/>
      <c r="AT65" s="101">
        <v>3.505</v>
      </c>
      <c r="AU65" s="101"/>
      <c r="AV65" s="101"/>
      <c r="AW65" s="101"/>
      <c r="AX65" s="101"/>
      <c r="AY65" s="101"/>
      <c r="AZ65" s="101"/>
      <c r="BA65" s="101"/>
      <c r="BB65" s="101">
        <f t="shared" ref="BB65:BB70" si="26">SUM(BC65:BJ65)</f>
        <v>0</v>
      </c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</row>
    <row r="66" spans="1:67">
      <c r="A66" s="100" t="s">
        <v>258</v>
      </c>
      <c r="B66" s="101" t="s">
        <v>169</v>
      </c>
      <c r="C66" s="101">
        <f t="shared" si="3"/>
        <v>0</v>
      </c>
      <c r="D66" s="101">
        <f t="shared" si="6"/>
        <v>0</v>
      </c>
      <c r="E66" s="101"/>
      <c r="F66" s="101"/>
      <c r="G66" s="101"/>
      <c r="H66" s="101"/>
      <c r="I66" s="101"/>
      <c r="J66" s="101"/>
      <c r="K66" s="101"/>
      <c r="L66" s="101">
        <f t="shared" si="21"/>
        <v>0</v>
      </c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>
        <f t="shared" si="25"/>
        <v>0</v>
      </c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>
        <f t="shared" si="26"/>
        <v>0</v>
      </c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</row>
    <row r="67" spans="1:67">
      <c r="A67" s="100" t="s">
        <v>259</v>
      </c>
      <c r="B67" s="101" t="s">
        <v>260</v>
      </c>
      <c r="C67" s="101">
        <f t="shared" si="3"/>
        <v>0</v>
      </c>
      <c r="D67" s="101">
        <f t="shared" si="6"/>
        <v>0</v>
      </c>
      <c r="E67" s="101"/>
      <c r="F67" s="101"/>
      <c r="G67" s="101"/>
      <c r="H67" s="101"/>
      <c r="I67" s="101"/>
      <c r="J67" s="101"/>
      <c r="K67" s="101"/>
      <c r="L67" s="101">
        <f t="shared" si="21"/>
        <v>0</v>
      </c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>
        <f t="shared" si="25"/>
        <v>0</v>
      </c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>
        <f t="shared" si="26"/>
        <v>0</v>
      </c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</row>
    <row r="68" spans="1:67">
      <c r="A68" s="100" t="s">
        <v>261</v>
      </c>
      <c r="B68" s="101" t="s">
        <v>262</v>
      </c>
      <c r="C68" s="101">
        <f t="shared" si="3"/>
        <v>0</v>
      </c>
      <c r="D68" s="101">
        <f t="shared" si="6"/>
        <v>0</v>
      </c>
      <c r="E68" s="101"/>
      <c r="F68" s="101"/>
      <c r="G68" s="101"/>
      <c r="H68" s="101"/>
      <c r="I68" s="101"/>
      <c r="J68" s="101"/>
      <c r="K68" s="101"/>
      <c r="L68" s="101">
        <f t="shared" si="21"/>
        <v>0</v>
      </c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>
        <f t="shared" si="25"/>
        <v>0</v>
      </c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>
        <f t="shared" si="26"/>
        <v>0</v>
      </c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</row>
    <row r="69" spans="1:67">
      <c r="A69" s="100" t="s">
        <v>263</v>
      </c>
      <c r="B69" s="101" t="s">
        <v>264</v>
      </c>
      <c r="C69" s="101">
        <f t="shared" si="3"/>
        <v>0</v>
      </c>
      <c r="D69" s="101">
        <f t="shared" si="6"/>
        <v>0</v>
      </c>
      <c r="E69" s="101"/>
      <c r="F69" s="101"/>
      <c r="G69" s="101"/>
      <c r="H69" s="101"/>
      <c r="I69" s="101"/>
      <c r="J69" s="101"/>
      <c r="K69" s="101"/>
      <c r="L69" s="101">
        <f t="shared" si="21"/>
        <v>0</v>
      </c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>
        <f t="shared" si="25"/>
        <v>0</v>
      </c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>
        <f t="shared" si="26"/>
        <v>0</v>
      </c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</row>
    <row r="70" spans="1:67">
      <c r="A70" s="100" t="s">
        <v>265</v>
      </c>
      <c r="B70" s="101" t="s">
        <v>266</v>
      </c>
      <c r="C70" s="101">
        <f t="shared" ref="C70:C133" si="27">D70+L70+AJ70+AU70+AX70+BB70+BK70</f>
        <v>0</v>
      </c>
      <c r="D70" s="101">
        <f t="shared" si="6"/>
        <v>0</v>
      </c>
      <c r="E70" s="101"/>
      <c r="F70" s="101"/>
      <c r="G70" s="101"/>
      <c r="H70" s="101"/>
      <c r="I70" s="101"/>
      <c r="J70" s="101"/>
      <c r="K70" s="101"/>
      <c r="L70" s="101">
        <f t="shared" si="21"/>
        <v>0</v>
      </c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>
        <f t="shared" si="25"/>
        <v>0</v>
      </c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>
        <f t="shared" si="26"/>
        <v>0</v>
      </c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</row>
    <row r="71" spans="1:67">
      <c r="A71" s="100" t="s">
        <v>267</v>
      </c>
      <c r="B71" s="101" t="s">
        <v>268</v>
      </c>
      <c r="C71" s="101">
        <f t="shared" si="27"/>
        <v>62.84334629</v>
      </c>
      <c r="D71" s="101">
        <f t="shared" ref="D71:K71" si="28">SUM(D72:D75)</f>
        <v>50.12767425</v>
      </c>
      <c r="E71" s="101">
        <f t="shared" si="28"/>
        <v>18.8316</v>
      </c>
      <c r="F71" s="101">
        <f t="shared" si="28"/>
        <v>17.544</v>
      </c>
      <c r="G71" s="101">
        <f t="shared" si="28"/>
        <v>3.1253</v>
      </c>
      <c r="H71" s="101">
        <f t="shared" si="28"/>
        <v>10.62677425</v>
      </c>
      <c r="I71" s="101">
        <f t="shared" si="28"/>
        <v>0</v>
      </c>
      <c r="J71" s="101">
        <f t="shared" si="28"/>
        <v>0</v>
      </c>
      <c r="K71" s="101">
        <f t="shared" si="28"/>
        <v>0</v>
      </c>
      <c r="L71" s="101">
        <f t="shared" si="21"/>
        <v>9.69237204</v>
      </c>
      <c r="M71" s="101">
        <f t="shared" ref="M71:AW71" si="29">SUM(M72:M75)</f>
        <v>0.27</v>
      </c>
      <c r="N71" s="101">
        <f t="shared" si="29"/>
        <v>0.5</v>
      </c>
      <c r="O71" s="101">
        <f t="shared" si="29"/>
        <v>0</v>
      </c>
      <c r="P71" s="101">
        <f t="shared" si="29"/>
        <v>0.009</v>
      </c>
      <c r="Q71" s="101">
        <f t="shared" si="29"/>
        <v>0.225</v>
      </c>
      <c r="R71" s="101">
        <f t="shared" si="29"/>
        <v>0.46228</v>
      </c>
      <c r="S71" s="101">
        <f t="shared" si="29"/>
        <v>0</v>
      </c>
      <c r="T71" s="101">
        <f t="shared" si="29"/>
        <v>0</v>
      </c>
      <c r="U71" s="101">
        <f t="shared" si="29"/>
        <v>1.81</v>
      </c>
      <c r="V71" s="101">
        <f t="shared" si="29"/>
        <v>0</v>
      </c>
      <c r="W71" s="101">
        <f t="shared" si="29"/>
        <v>0</v>
      </c>
      <c r="X71" s="101">
        <f t="shared" si="29"/>
        <v>0</v>
      </c>
      <c r="Y71" s="101">
        <f t="shared" si="29"/>
        <v>0.108</v>
      </c>
      <c r="Z71" s="101">
        <f t="shared" si="29"/>
        <v>1.0642535</v>
      </c>
      <c r="AA71" s="101">
        <f t="shared" si="29"/>
        <v>0.07324704</v>
      </c>
      <c r="AB71" s="101">
        <f t="shared" si="29"/>
        <v>0</v>
      </c>
      <c r="AC71" s="101">
        <f t="shared" si="29"/>
        <v>0</v>
      </c>
      <c r="AD71" s="101">
        <f t="shared" si="29"/>
        <v>0</v>
      </c>
      <c r="AE71" s="101">
        <f t="shared" si="29"/>
        <v>0</v>
      </c>
      <c r="AF71" s="101">
        <f t="shared" si="29"/>
        <v>0.5642535</v>
      </c>
      <c r="AG71" s="101">
        <f t="shared" si="29"/>
        <v>0.752338</v>
      </c>
      <c r="AH71" s="101">
        <f t="shared" si="29"/>
        <v>3.8</v>
      </c>
      <c r="AI71" s="101">
        <f t="shared" si="29"/>
        <v>0.054</v>
      </c>
      <c r="AJ71" s="101">
        <f t="shared" si="29"/>
        <v>3.0233</v>
      </c>
      <c r="AK71" s="101">
        <f t="shared" si="29"/>
        <v>0</v>
      </c>
      <c r="AL71" s="101">
        <f t="shared" si="29"/>
        <v>0</v>
      </c>
      <c r="AM71" s="101">
        <f t="shared" si="29"/>
        <v>0</v>
      </c>
      <c r="AN71" s="101">
        <f t="shared" si="29"/>
        <v>0</v>
      </c>
      <c r="AO71" s="101">
        <f t="shared" si="29"/>
        <v>0</v>
      </c>
      <c r="AP71" s="101">
        <f t="shared" si="29"/>
        <v>0</v>
      </c>
      <c r="AQ71" s="101">
        <f t="shared" si="29"/>
        <v>0</v>
      </c>
      <c r="AR71" s="101">
        <f t="shared" si="29"/>
        <v>0</v>
      </c>
      <c r="AS71" s="101">
        <f t="shared" si="29"/>
        <v>0</v>
      </c>
      <c r="AT71" s="101">
        <f t="shared" si="29"/>
        <v>3.0233</v>
      </c>
      <c r="AU71" s="101">
        <f t="shared" si="29"/>
        <v>0</v>
      </c>
      <c r="AV71" s="101">
        <f t="shared" si="29"/>
        <v>0</v>
      </c>
      <c r="AW71" s="101">
        <f t="shared" si="29"/>
        <v>0</v>
      </c>
      <c r="AX71" s="101"/>
      <c r="AY71" s="101"/>
      <c r="AZ71" s="101"/>
      <c r="BA71" s="101"/>
      <c r="BB71" s="101">
        <f t="shared" ref="BB71:BO71" si="30">SUM(BB72:BB75)</f>
        <v>0</v>
      </c>
      <c r="BC71" s="101">
        <f t="shared" si="30"/>
        <v>0</v>
      </c>
      <c r="BD71" s="101">
        <f t="shared" si="30"/>
        <v>0</v>
      </c>
      <c r="BE71" s="101">
        <f t="shared" si="30"/>
        <v>0</v>
      </c>
      <c r="BF71" s="101">
        <f t="shared" si="30"/>
        <v>0</v>
      </c>
      <c r="BG71" s="101">
        <f t="shared" si="30"/>
        <v>0</v>
      </c>
      <c r="BH71" s="101">
        <f t="shared" si="30"/>
        <v>0</v>
      </c>
      <c r="BI71" s="101">
        <f t="shared" si="30"/>
        <v>0</v>
      </c>
      <c r="BJ71" s="101">
        <f t="shared" si="30"/>
        <v>0</v>
      </c>
      <c r="BK71" s="101">
        <f t="shared" si="30"/>
        <v>0</v>
      </c>
      <c r="BL71" s="101">
        <f t="shared" si="30"/>
        <v>0</v>
      </c>
      <c r="BM71" s="101">
        <f t="shared" si="30"/>
        <v>0</v>
      </c>
      <c r="BN71" s="101">
        <f t="shared" si="30"/>
        <v>0</v>
      </c>
      <c r="BO71" s="101">
        <f t="shared" si="30"/>
        <v>0</v>
      </c>
    </row>
    <row r="72" spans="1:67">
      <c r="A72" s="100" t="s">
        <v>269</v>
      </c>
      <c r="B72" s="101" t="s">
        <v>167</v>
      </c>
      <c r="C72" s="101">
        <f t="shared" si="27"/>
        <v>58.84334629</v>
      </c>
      <c r="D72" s="101">
        <f t="shared" si="6"/>
        <v>50.12767425</v>
      </c>
      <c r="E72" s="101">
        <v>18.8316</v>
      </c>
      <c r="F72" s="101">
        <v>17.544</v>
      </c>
      <c r="G72" s="101">
        <v>3.1253</v>
      </c>
      <c r="H72" s="101">
        <v>10.62677425</v>
      </c>
      <c r="I72" s="101">
        <v>0</v>
      </c>
      <c r="J72" s="101">
        <v>0</v>
      </c>
      <c r="K72" s="101">
        <v>0</v>
      </c>
      <c r="L72" s="101">
        <f t="shared" si="21"/>
        <v>5.69237204</v>
      </c>
      <c r="M72" s="101">
        <v>0.27</v>
      </c>
      <c r="N72" s="101">
        <v>0</v>
      </c>
      <c r="O72" s="101">
        <v>0</v>
      </c>
      <c r="P72" s="101">
        <v>0.009</v>
      </c>
      <c r="Q72" s="101">
        <v>0.225</v>
      </c>
      <c r="R72" s="101">
        <v>0.46228</v>
      </c>
      <c r="S72" s="101">
        <v>0</v>
      </c>
      <c r="T72" s="101">
        <v>0</v>
      </c>
      <c r="U72" s="101">
        <v>0.81</v>
      </c>
      <c r="V72" s="101">
        <v>0</v>
      </c>
      <c r="W72" s="101">
        <v>0</v>
      </c>
      <c r="X72" s="101">
        <v>0</v>
      </c>
      <c r="Y72" s="101">
        <v>0.108</v>
      </c>
      <c r="Z72" s="101">
        <v>0.5642535</v>
      </c>
      <c r="AA72" s="101">
        <v>0.07324704</v>
      </c>
      <c r="AB72" s="101">
        <v>0</v>
      </c>
      <c r="AC72" s="101">
        <v>0</v>
      </c>
      <c r="AD72" s="101">
        <v>0</v>
      </c>
      <c r="AE72" s="101">
        <v>0</v>
      </c>
      <c r="AF72" s="101">
        <v>0.5642535</v>
      </c>
      <c r="AG72" s="101">
        <v>0.752338</v>
      </c>
      <c r="AH72" s="101">
        <v>1.8</v>
      </c>
      <c r="AI72" s="101">
        <v>0.054</v>
      </c>
      <c r="AJ72" s="101">
        <f>SUM(AK72:AT72)</f>
        <v>3.0233</v>
      </c>
      <c r="AK72" s="101"/>
      <c r="AL72" s="101"/>
      <c r="AM72" s="101"/>
      <c r="AN72" s="101"/>
      <c r="AO72" s="101"/>
      <c r="AP72" s="101"/>
      <c r="AQ72" s="101"/>
      <c r="AR72" s="101"/>
      <c r="AS72" s="101"/>
      <c r="AT72" s="101">
        <v>3.0233</v>
      </c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</row>
    <row r="73" spans="1:67">
      <c r="A73" s="100" t="s">
        <v>270</v>
      </c>
      <c r="B73" s="101" t="s">
        <v>169</v>
      </c>
      <c r="C73" s="101">
        <f t="shared" si="27"/>
        <v>0</v>
      </c>
      <c r="D73" s="101">
        <f t="shared" si="6"/>
        <v>0</v>
      </c>
      <c r="E73" s="101"/>
      <c r="F73" s="101"/>
      <c r="G73" s="101"/>
      <c r="H73" s="101"/>
      <c r="I73" s="101"/>
      <c r="J73" s="101"/>
      <c r="K73" s="101"/>
      <c r="L73" s="101">
        <f t="shared" si="21"/>
        <v>0</v>
      </c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>
        <f>SUM(AK73:AT73)</f>
        <v>0</v>
      </c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</row>
    <row r="74" spans="1:67">
      <c r="A74" s="100" t="s">
        <v>271</v>
      </c>
      <c r="B74" s="101" t="s">
        <v>272</v>
      </c>
      <c r="C74" s="101">
        <f t="shared" si="27"/>
        <v>0</v>
      </c>
      <c r="D74" s="101">
        <f t="shared" si="6"/>
        <v>0</v>
      </c>
      <c r="E74" s="101"/>
      <c r="F74" s="101"/>
      <c r="G74" s="101"/>
      <c r="H74" s="101"/>
      <c r="I74" s="101"/>
      <c r="J74" s="101"/>
      <c r="K74" s="101"/>
      <c r="L74" s="101">
        <f t="shared" si="21"/>
        <v>0</v>
      </c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>
        <f>SUM(AK74:AT74)</f>
        <v>0</v>
      </c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</row>
    <row r="75" spans="1:67">
      <c r="A75" s="100" t="s">
        <v>273</v>
      </c>
      <c r="B75" s="101" t="s">
        <v>274</v>
      </c>
      <c r="C75" s="101">
        <f t="shared" si="27"/>
        <v>4</v>
      </c>
      <c r="D75" s="101">
        <f t="shared" si="6"/>
        <v>0</v>
      </c>
      <c r="E75" s="101"/>
      <c r="F75" s="101"/>
      <c r="G75" s="101"/>
      <c r="H75" s="101"/>
      <c r="I75" s="101"/>
      <c r="J75" s="101"/>
      <c r="K75" s="101"/>
      <c r="L75" s="101">
        <f t="shared" si="21"/>
        <v>4</v>
      </c>
      <c r="M75" s="101"/>
      <c r="N75" s="101">
        <v>0.5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1</v>
      </c>
      <c r="V75" s="101">
        <v>0</v>
      </c>
      <c r="W75" s="101">
        <v>0</v>
      </c>
      <c r="X75" s="101">
        <v>0</v>
      </c>
      <c r="Y75" s="101">
        <v>0</v>
      </c>
      <c r="Z75" s="101">
        <v>0.5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2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0</v>
      </c>
      <c r="AQ75" s="101">
        <v>0</v>
      </c>
      <c r="AR75" s="101">
        <v>0</v>
      </c>
      <c r="AS75" s="101">
        <v>0</v>
      </c>
      <c r="AT75" s="101">
        <v>0</v>
      </c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</row>
    <row r="76" spans="1:67">
      <c r="A76" s="100" t="s">
        <v>275</v>
      </c>
      <c r="B76" s="101" t="s">
        <v>276</v>
      </c>
      <c r="C76" s="101">
        <f t="shared" si="27"/>
        <v>0</v>
      </c>
      <c r="D76" s="101">
        <f>SUM(D77:D83)</f>
        <v>0</v>
      </c>
      <c r="E76" s="101">
        <f t="shared" ref="E76:BO76" si="31">SUM(E77:E83)</f>
        <v>0</v>
      </c>
      <c r="F76" s="101">
        <f t="shared" si="31"/>
        <v>0</v>
      </c>
      <c r="G76" s="101">
        <f t="shared" si="31"/>
        <v>0</v>
      </c>
      <c r="H76" s="101">
        <f t="shared" si="31"/>
        <v>0</v>
      </c>
      <c r="I76" s="101">
        <f t="shared" si="31"/>
        <v>0</v>
      </c>
      <c r="J76" s="101">
        <f t="shared" si="31"/>
        <v>0</v>
      </c>
      <c r="K76" s="101">
        <f t="shared" si="31"/>
        <v>0</v>
      </c>
      <c r="L76" s="101">
        <f t="shared" si="21"/>
        <v>0</v>
      </c>
      <c r="M76" s="101">
        <f t="shared" si="31"/>
        <v>0</v>
      </c>
      <c r="N76" s="101">
        <f t="shared" si="31"/>
        <v>0</v>
      </c>
      <c r="O76" s="101">
        <f t="shared" si="31"/>
        <v>0</v>
      </c>
      <c r="P76" s="101">
        <f t="shared" si="31"/>
        <v>0</v>
      </c>
      <c r="Q76" s="101">
        <f t="shared" si="31"/>
        <v>0</v>
      </c>
      <c r="R76" s="101">
        <f t="shared" si="31"/>
        <v>0</v>
      </c>
      <c r="S76" s="101">
        <f t="shared" si="31"/>
        <v>0</v>
      </c>
      <c r="T76" s="101">
        <f t="shared" si="31"/>
        <v>0</v>
      </c>
      <c r="U76" s="101">
        <f t="shared" si="31"/>
        <v>0</v>
      </c>
      <c r="V76" s="101">
        <f t="shared" si="31"/>
        <v>0</v>
      </c>
      <c r="W76" s="101">
        <f t="shared" si="31"/>
        <v>0</v>
      </c>
      <c r="X76" s="101">
        <f t="shared" si="31"/>
        <v>0</v>
      </c>
      <c r="Y76" s="101">
        <f t="shared" si="31"/>
        <v>0</v>
      </c>
      <c r="Z76" s="101">
        <f t="shared" si="31"/>
        <v>0</v>
      </c>
      <c r="AA76" s="101"/>
      <c r="AB76" s="101"/>
      <c r="AC76" s="101">
        <f t="shared" si="31"/>
        <v>0</v>
      </c>
      <c r="AD76" s="101">
        <f t="shared" si="31"/>
        <v>0</v>
      </c>
      <c r="AE76" s="101">
        <f t="shared" si="31"/>
        <v>0</v>
      </c>
      <c r="AF76" s="101">
        <f t="shared" si="31"/>
        <v>0</v>
      </c>
      <c r="AG76" s="101">
        <f t="shared" si="31"/>
        <v>0</v>
      </c>
      <c r="AH76" s="101">
        <f t="shared" si="31"/>
        <v>0</v>
      </c>
      <c r="AI76" s="101">
        <f t="shared" si="31"/>
        <v>0</v>
      </c>
      <c r="AJ76" s="101">
        <f t="shared" si="31"/>
        <v>0</v>
      </c>
      <c r="AK76" s="101">
        <f t="shared" si="31"/>
        <v>0</v>
      </c>
      <c r="AL76" s="101">
        <f t="shared" si="31"/>
        <v>0</v>
      </c>
      <c r="AM76" s="101">
        <f t="shared" si="31"/>
        <v>0</v>
      </c>
      <c r="AN76" s="101">
        <f t="shared" si="31"/>
        <v>0</v>
      </c>
      <c r="AO76" s="101">
        <f t="shared" si="31"/>
        <v>0</v>
      </c>
      <c r="AP76" s="101">
        <f t="shared" si="31"/>
        <v>0</v>
      </c>
      <c r="AQ76" s="101">
        <f t="shared" si="31"/>
        <v>0</v>
      </c>
      <c r="AR76" s="101">
        <f t="shared" si="31"/>
        <v>0</v>
      </c>
      <c r="AS76" s="101">
        <f t="shared" si="31"/>
        <v>0</v>
      </c>
      <c r="AT76" s="101">
        <f t="shared" si="31"/>
        <v>0</v>
      </c>
      <c r="AU76" s="101">
        <f t="shared" si="31"/>
        <v>0</v>
      </c>
      <c r="AV76" s="101">
        <f t="shared" si="31"/>
        <v>0</v>
      </c>
      <c r="AW76" s="101">
        <f t="shared" si="31"/>
        <v>0</v>
      </c>
      <c r="AX76" s="101"/>
      <c r="AY76" s="101"/>
      <c r="AZ76" s="101"/>
      <c r="BA76" s="101"/>
      <c r="BB76" s="101">
        <f t="shared" si="31"/>
        <v>0</v>
      </c>
      <c r="BC76" s="101">
        <f t="shared" si="31"/>
        <v>0</v>
      </c>
      <c r="BD76" s="101">
        <f t="shared" si="31"/>
        <v>0</v>
      </c>
      <c r="BE76" s="101">
        <f t="shared" si="31"/>
        <v>0</v>
      </c>
      <c r="BF76" s="101">
        <f t="shared" si="31"/>
        <v>0</v>
      </c>
      <c r="BG76" s="101">
        <f t="shared" si="31"/>
        <v>0</v>
      </c>
      <c r="BH76" s="101">
        <f t="shared" si="31"/>
        <v>0</v>
      </c>
      <c r="BI76" s="101">
        <f t="shared" si="31"/>
        <v>0</v>
      </c>
      <c r="BJ76" s="101">
        <f t="shared" si="31"/>
        <v>0</v>
      </c>
      <c r="BK76" s="101">
        <f t="shared" si="31"/>
        <v>0</v>
      </c>
      <c r="BL76" s="101">
        <f t="shared" si="31"/>
        <v>0</v>
      </c>
      <c r="BM76" s="101">
        <f t="shared" si="31"/>
        <v>0</v>
      </c>
      <c r="BN76" s="101">
        <f t="shared" si="31"/>
        <v>0</v>
      </c>
      <c r="BO76" s="101">
        <f t="shared" si="31"/>
        <v>0</v>
      </c>
    </row>
    <row r="77" spans="1:67">
      <c r="A77" s="100" t="s">
        <v>277</v>
      </c>
      <c r="B77" s="101" t="s">
        <v>167</v>
      </c>
      <c r="C77" s="101">
        <f t="shared" si="27"/>
        <v>0</v>
      </c>
      <c r="D77" s="101">
        <f t="shared" ref="D77:D144" si="32">SUM(E77:K77)</f>
        <v>0</v>
      </c>
      <c r="E77" s="101"/>
      <c r="F77" s="101"/>
      <c r="G77" s="101"/>
      <c r="H77" s="101"/>
      <c r="I77" s="101"/>
      <c r="J77" s="101"/>
      <c r="K77" s="101"/>
      <c r="L77" s="101">
        <f t="shared" si="21"/>
        <v>0</v>
      </c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>
        <f t="shared" ref="AJ77:AJ83" si="33">SUM(AK77:AT77)</f>
        <v>0</v>
      </c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</row>
    <row r="78" spans="1:67">
      <c r="A78" s="100" t="s">
        <v>278</v>
      </c>
      <c r="B78" s="101" t="s">
        <v>169</v>
      </c>
      <c r="C78" s="101">
        <f t="shared" si="27"/>
        <v>0</v>
      </c>
      <c r="D78" s="101">
        <f t="shared" si="32"/>
        <v>0</v>
      </c>
      <c r="E78" s="101"/>
      <c r="F78" s="101"/>
      <c r="G78" s="101"/>
      <c r="H78" s="101"/>
      <c r="I78" s="101"/>
      <c r="J78" s="101"/>
      <c r="K78" s="101"/>
      <c r="L78" s="101">
        <f t="shared" si="21"/>
        <v>0</v>
      </c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>
        <f t="shared" si="33"/>
        <v>0</v>
      </c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</row>
    <row r="79" spans="1:67">
      <c r="A79" s="100" t="s">
        <v>279</v>
      </c>
      <c r="B79" s="101" t="s">
        <v>280</v>
      </c>
      <c r="C79" s="101">
        <f t="shared" si="27"/>
        <v>0</v>
      </c>
      <c r="D79" s="101">
        <f t="shared" si="32"/>
        <v>0</v>
      </c>
      <c r="E79" s="101"/>
      <c r="F79" s="101"/>
      <c r="G79" s="101"/>
      <c r="H79" s="101"/>
      <c r="I79" s="101"/>
      <c r="J79" s="101"/>
      <c r="K79" s="101"/>
      <c r="L79" s="101">
        <f t="shared" si="21"/>
        <v>0</v>
      </c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>
        <f t="shared" si="33"/>
        <v>0</v>
      </c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</row>
    <row r="80" spans="1:67">
      <c r="A80" s="100" t="s">
        <v>281</v>
      </c>
      <c r="B80" s="101" t="s">
        <v>282</v>
      </c>
      <c r="C80" s="101">
        <f t="shared" si="27"/>
        <v>0</v>
      </c>
      <c r="D80" s="101">
        <f t="shared" si="32"/>
        <v>0</v>
      </c>
      <c r="E80" s="101"/>
      <c r="F80" s="101"/>
      <c r="G80" s="101"/>
      <c r="H80" s="101"/>
      <c r="I80" s="101"/>
      <c r="J80" s="101"/>
      <c r="K80" s="101"/>
      <c r="L80" s="101">
        <f t="shared" si="21"/>
        <v>0</v>
      </c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>
        <f t="shared" si="33"/>
        <v>0</v>
      </c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</row>
    <row r="81" spans="1:67">
      <c r="A81" s="100">
        <v>2011308</v>
      </c>
      <c r="B81" s="101" t="s">
        <v>283</v>
      </c>
      <c r="C81" s="101">
        <f t="shared" si="27"/>
        <v>0</v>
      </c>
      <c r="D81" s="101"/>
      <c r="E81" s="101"/>
      <c r="F81" s="101"/>
      <c r="G81" s="101"/>
      <c r="H81" s="101"/>
      <c r="I81" s="101"/>
      <c r="J81" s="101"/>
      <c r="K81" s="101"/>
      <c r="L81" s="101">
        <f t="shared" si="21"/>
        <v>0</v>
      </c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>
        <f t="shared" si="33"/>
        <v>0</v>
      </c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</row>
    <row r="82" spans="1:67">
      <c r="A82" s="100" t="s">
        <v>284</v>
      </c>
      <c r="B82" s="101" t="s">
        <v>192</v>
      </c>
      <c r="C82" s="101">
        <f t="shared" si="27"/>
        <v>0</v>
      </c>
      <c r="D82" s="101">
        <f t="shared" si="32"/>
        <v>0</v>
      </c>
      <c r="E82" s="101"/>
      <c r="F82" s="101"/>
      <c r="G82" s="101"/>
      <c r="H82" s="101"/>
      <c r="I82" s="101"/>
      <c r="J82" s="101"/>
      <c r="K82" s="101"/>
      <c r="L82" s="101">
        <f t="shared" si="21"/>
        <v>0</v>
      </c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>
        <f t="shared" si="33"/>
        <v>0</v>
      </c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</row>
    <row r="83" spans="1:67">
      <c r="A83" s="100" t="s">
        <v>285</v>
      </c>
      <c r="B83" s="101" t="s">
        <v>286</v>
      </c>
      <c r="C83" s="101">
        <f t="shared" si="27"/>
        <v>0</v>
      </c>
      <c r="D83" s="101">
        <f t="shared" si="32"/>
        <v>0</v>
      </c>
      <c r="E83" s="101"/>
      <c r="F83" s="101"/>
      <c r="G83" s="101"/>
      <c r="H83" s="101"/>
      <c r="I83" s="101"/>
      <c r="J83" s="101"/>
      <c r="K83" s="101"/>
      <c r="L83" s="101">
        <f t="shared" si="21"/>
        <v>0</v>
      </c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>
        <f t="shared" si="33"/>
        <v>0</v>
      </c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</row>
    <row r="84" spans="1:67">
      <c r="A84" s="100" t="s">
        <v>287</v>
      </c>
      <c r="B84" s="101" t="s">
        <v>288</v>
      </c>
      <c r="C84" s="101">
        <f t="shared" si="27"/>
        <v>0</v>
      </c>
      <c r="D84" s="101">
        <f>SUM(D85:D92)</f>
        <v>0</v>
      </c>
      <c r="E84" s="101">
        <f t="shared" ref="E84:BO84" si="34">SUM(E85:E92)</f>
        <v>0</v>
      </c>
      <c r="F84" s="101">
        <f t="shared" si="34"/>
        <v>0</v>
      </c>
      <c r="G84" s="101">
        <f t="shared" si="34"/>
        <v>0</v>
      </c>
      <c r="H84" s="101">
        <f t="shared" si="34"/>
        <v>0</v>
      </c>
      <c r="I84" s="101">
        <f t="shared" si="34"/>
        <v>0</v>
      </c>
      <c r="J84" s="101">
        <f t="shared" si="34"/>
        <v>0</v>
      </c>
      <c r="K84" s="101">
        <f t="shared" si="34"/>
        <v>0</v>
      </c>
      <c r="L84" s="101">
        <f t="shared" si="21"/>
        <v>0</v>
      </c>
      <c r="M84" s="101">
        <f t="shared" si="34"/>
        <v>0</v>
      </c>
      <c r="N84" s="101">
        <f t="shared" si="34"/>
        <v>0</v>
      </c>
      <c r="O84" s="101">
        <f t="shared" si="34"/>
        <v>0</v>
      </c>
      <c r="P84" s="101">
        <f t="shared" si="34"/>
        <v>0</v>
      </c>
      <c r="Q84" s="101">
        <f t="shared" si="34"/>
        <v>0</v>
      </c>
      <c r="R84" s="101">
        <f t="shared" si="34"/>
        <v>0</v>
      </c>
      <c r="S84" s="101">
        <f t="shared" si="34"/>
        <v>0</v>
      </c>
      <c r="T84" s="101">
        <f t="shared" si="34"/>
        <v>0</v>
      </c>
      <c r="U84" s="101">
        <f t="shared" si="34"/>
        <v>0</v>
      </c>
      <c r="V84" s="101">
        <f t="shared" si="34"/>
        <v>0</v>
      </c>
      <c r="W84" s="101">
        <f t="shared" si="34"/>
        <v>0</v>
      </c>
      <c r="X84" s="101">
        <f t="shared" si="34"/>
        <v>0</v>
      </c>
      <c r="Y84" s="101">
        <f t="shared" si="34"/>
        <v>0</v>
      </c>
      <c r="Z84" s="101">
        <f t="shared" si="34"/>
        <v>0</v>
      </c>
      <c r="AA84" s="101"/>
      <c r="AB84" s="101"/>
      <c r="AC84" s="101">
        <f t="shared" si="34"/>
        <v>0</v>
      </c>
      <c r="AD84" s="101">
        <f t="shared" si="34"/>
        <v>0</v>
      </c>
      <c r="AE84" s="101">
        <f t="shared" si="34"/>
        <v>0</v>
      </c>
      <c r="AF84" s="101">
        <f t="shared" si="34"/>
        <v>0</v>
      </c>
      <c r="AG84" s="101">
        <f t="shared" si="34"/>
        <v>0</v>
      </c>
      <c r="AH84" s="101">
        <f t="shared" si="34"/>
        <v>0</v>
      </c>
      <c r="AI84" s="101">
        <f t="shared" si="34"/>
        <v>0</v>
      </c>
      <c r="AJ84" s="101">
        <f t="shared" si="34"/>
        <v>0</v>
      </c>
      <c r="AK84" s="101">
        <f t="shared" si="34"/>
        <v>0</v>
      </c>
      <c r="AL84" s="101">
        <f t="shared" si="34"/>
        <v>0</v>
      </c>
      <c r="AM84" s="101">
        <f t="shared" si="34"/>
        <v>0</v>
      </c>
      <c r="AN84" s="101">
        <f t="shared" si="34"/>
        <v>0</v>
      </c>
      <c r="AO84" s="101">
        <f t="shared" si="34"/>
        <v>0</v>
      </c>
      <c r="AP84" s="101">
        <f t="shared" si="34"/>
        <v>0</v>
      </c>
      <c r="AQ84" s="101">
        <f t="shared" si="34"/>
        <v>0</v>
      </c>
      <c r="AR84" s="101">
        <f t="shared" si="34"/>
        <v>0</v>
      </c>
      <c r="AS84" s="101">
        <f t="shared" si="34"/>
        <v>0</v>
      </c>
      <c r="AT84" s="101">
        <f t="shared" si="34"/>
        <v>0</v>
      </c>
      <c r="AU84" s="101">
        <f t="shared" si="34"/>
        <v>0</v>
      </c>
      <c r="AV84" s="101">
        <f t="shared" si="34"/>
        <v>0</v>
      </c>
      <c r="AW84" s="101">
        <f t="shared" si="34"/>
        <v>0</v>
      </c>
      <c r="AX84" s="101"/>
      <c r="AY84" s="101"/>
      <c r="AZ84" s="101"/>
      <c r="BA84" s="101"/>
      <c r="BB84" s="101">
        <f t="shared" si="34"/>
        <v>0</v>
      </c>
      <c r="BC84" s="101">
        <f t="shared" si="34"/>
        <v>0</v>
      </c>
      <c r="BD84" s="101">
        <f t="shared" si="34"/>
        <v>0</v>
      </c>
      <c r="BE84" s="101">
        <f t="shared" si="34"/>
        <v>0</v>
      </c>
      <c r="BF84" s="101">
        <f t="shared" si="34"/>
        <v>0</v>
      </c>
      <c r="BG84" s="101">
        <f t="shared" si="34"/>
        <v>0</v>
      </c>
      <c r="BH84" s="101">
        <f t="shared" si="34"/>
        <v>0</v>
      </c>
      <c r="BI84" s="101">
        <f t="shared" si="34"/>
        <v>0</v>
      </c>
      <c r="BJ84" s="101">
        <f t="shared" si="34"/>
        <v>0</v>
      </c>
      <c r="BK84" s="101">
        <f t="shared" si="34"/>
        <v>0</v>
      </c>
      <c r="BL84" s="101">
        <f t="shared" si="34"/>
        <v>0</v>
      </c>
      <c r="BM84" s="101">
        <f t="shared" si="34"/>
        <v>0</v>
      </c>
      <c r="BN84" s="101">
        <f t="shared" si="34"/>
        <v>0</v>
      </c>
      <c r="BO84" s="101">
        <f t="shared" si="34"/>
        <v>0</v>
      </c>
    </row>
    <row r="85" spans="1:67">
      <c r="A85" s="100" t="s">
        <v>289</v>
      </c>
      <c r="B85" s="101" t="s">
        <v>167</v>
      </c>
      <c r="C85" s="101">
        <f t="shared" si="27"/>
        <v>0</v>
      </c>
      <c r="D85" s="101">
        <f t="shared" si="32"/>
        <v>0</v>
      </c>
      <c r="E85" s="101"/>
      <c r="F85" s="101"/>
      <c r="G85" s="101"/>
      <c r="H85" s="101"/>
      <c r="I85" s="101"/>
      <c r="J85" s="101"/>
      <c r="K85" s="101"/>
      <c r="L85" s="101">
        <f t="shared" si="21"/>
        <v>0</v>
      </c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>
        <f t="shared" ref="AJ85:AJ92" si="35">SUM(AK85:AT85)</f>
        <v>0</v>
      </c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</row>
    <row r="86" spans="1:67">
      <c r="A86" s="100" t="s">
        <v>290</v>
      </c>
      <c r="B86" s="101" t="s">
        <v>169</v>
      </c>
      <c r="C86" s="101">
        <f t="shared" si="27"/>
        <v>0</v>
      </c>
      <c r="D86" s="101">
        <f t="shared" si="32"/>
        <v>0</v>
      </c>
      <c r="E86" s="101"/>
      <c r="F86" s="101"/>
      <c r="G86" s="101"/>
      <c r="H86" s="101"/>
      <c r="I86" s="101"/>
      <c r="J86" s="101"/>
      <c r="K86" s="101"/>
      <c r="L86" s="101">
        <f t="shared" si="21"/>
        <v>0</v>
      </c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>
        <f t="shared" si="35"/>
        <v>0</v>
      </c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</row>
    <row r="87" spans="1:67">
      <c r="A87" s="100" t="s">
        <v>291</v>
      </c>
      <c r="B87" s="101" t="s">
        <v>292</v>
      </c>
      <c r="C87" s="101">
        <f t="shared" si="27"/>
        <v>0</v>
      </c>
      <c r="D87" s="101">
        <f t="shared" si="32"/>
        <v>0</v>
      </c>
      <c r="E87" s="101"/>
      <c r="F87" s="101"/>
      <c r="G87" s="101"/>
      <c r="H87" s="101"/>
      <c r="I87" s="101"/>
      <c r="J87" s="101"/>
      <c r="K87" s="101"/>
      <c r="L87" s="101">
        <f t="shared" si="21"/>
        <v>0</v>
      </c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>
        <f t="shared" si="35"/>
        <v>0</v>
      </c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</row>
    <row r="88" spans="1:67">
      <c r="A88" s="100" t="s">
        <v>293</v>
      </c>
      <c r="B88" s="101" t="s">
        <v>294</v>
      </c>
      <c r="C88" s="101">
        <f t="shared" si="27"/>
        <v>0</v>
      </c>
      <c r="D88" s="101">
        <f t="shared" si="32"/>
        <v>0</v>
      </c>
      <c r="E88" s="101"/>
      <c r="F88" s="101"/>
      <c r="G88" s="101"/>
      <c r="H88" s="101"/>
      <c r="I88" s="101"/>
      <c r="J88" s="101"/>
      <c r="K88" s="101"/>
      <c r="L88" s="101">
        <f t="shared" si="21"/>
        <v>0</v>
      </c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>
        <f t="shared" si="35"/>
        <v>0</v>
      </c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</row>
    <row r="89" spans="1:67">
      <c r="A89" s="100" t="s">
        <v>295</v>
      </c>
      <c r="B89" s="101" t="s">
        <v>296</v>
      </c>
      <c r="C89" s="101">
        <f t="shared" si="27"/>
        <v>0</v>
      </c>
      <c r="D89" s="101">
        <f t="shared" si="32"/>
        <v>0</v>
      </c>
      <c r="E89" s="101"/>
      <c r="F89" s="101"/>
      <c r="G89" s="101"/>
      <c r="H89" s="101"/>
      <c r="I89" s="101"/>
      <c r="J89" s="101"/>
      <c r="K89" s="101"/>
      <c r="L89" s="101">
        <f t="shared" si="21"/>
        <v>0</v>
      </c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>
        <f t="shared" si="35"/>
        <v>0</v>
      </c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</row>
    <row r="90" spans="1:67">
      <c r="A90" s="100" t="s">
        <v>297</v>
      </c>
      <c r="B90" s="101" t="s">
        <v>237</v>
      </c>
      <c r="C90" s="101">
        <f t="shared" si="27"/>
        <v>0</v>
      </c>
      <c r="D90" s="101">
        <f t="shared" si="32"/>
        <v>0</v>
      </c>
      <c r="E90" s="101"/>
      <c r="F90" s="101"/>
      <c r="G90" s="101"/>
      <c r="H90" s="101"/>
      <c r="I90" s="101"/>
      <c r="J90" s="101"/>
      <c r="K90" s="101"/>
      <c r="L90" s="101">
        <f t="shared" si="21"/>
        <v>0</v>
      </c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>
        <f t="shared" si="35"/>
        <v>0</v>
      </c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</row>
    <row r="91" spans="1:67">
      <c r="A91" s="100" t="s">
        <v>298</v>
      </c>
      <c r="B91" s="101" t="s">
        <v>192</v>
      </c>
      <c r="C91" s="101">
        <f t="shared" si="27"/>
        <v>0</v>
      </c>
      <c r="D91" s="101">
        <f t="shared" si="32"/>
        <v>0</v>
      </c>
      <c r="E91" s="101"/>
      <c r="F91" s="101"/>
      <c r="G91" s="101"/>
      <c r="H91" s="101"/>
      <c r="I91" s="101"/>
      <c r="J91" s="101"/>
      <c r="K91" s="101"/>
      <c r="L91" s="101">
        <f t="shared" si="21"/>
        <v>0</v>
      </c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>
        <f t="shared" si="35"/>
        <v>0</v>
      </c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</row>
    <row r="92" spans="1:67">
      <c r="A92" s="100" t="s">
        <v>299</v>
      </c>
      <c r="B92" s="101" t="s">
        <v>300</v>
      </c>
      <c r="C92" s="101">
        <f t="shared" si="27"/>
        <v>0</v>
      </c>
      <c r="D92" s="101">
        <f t="shared" si="32"/>
        <v>0</v>
      </c>
      <c r="E92" s="101"/>
      <c r="F92" s="101"/>
      <c r="G92" s="101"/>
      <c r="H92" s="101"/>
      <c r="I92" s="101"/>
      <c r="J92" s="101"/>
      <c r="K92" s="101"/>
      <c r="L92" s="101">
        <f t="shared" si="21"/>
        <v>0</v>
      </c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>
        <f t="shared" si="35"/>
        <v>0</v>
      </c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</row>
    <row r="93" spans="1:67">
      <c r="A93" s="100" t="s">
        <v>301</v>
      </c>
      <c r="B93" s="101" t="s">
        <v>302</v>
      </c>
      <c r="C93" s="101">
        <f t="shared" si="27"/>
        <v>0</v>
      </c>
      <c r="D93" s="101">
        <f>SUM(D94:D99)</f>
        <v>0</v>
      </c>
      <c r="E93" s="101">
        <f t="shared" ref="E93:BO93" si="36">SUM(E94:E99)</f>
        <v>0</v>
      </c>
      <c r="F93" s="101">
        <f t="shared" si="36"/>
        <v>0</v>
      </c>
      <c r="G93" s="101">
        <f t="shared" si="36"/>
        <v>0</v>
      </c>
      <c r="H93" s="101">
        <f t="shared" si="36"/>
        <v>0</v>
      </c>
      <c r="I93" s="101">
        <f t="shared" si="36"/>
        <v>0</v>
      </c>
      <c r="J93" s="101">
        <f t="shared" si="36"/>
        <v>0</v>
      </c>
      <c r="K93" s="101">
        <f t="shared" si="36"/>
        <v>0</v>
      </c>
      <c r="L93" s="101">
        <f t="shared" si="21"/>
        <v>0</v>
      </c>
      <c r="M93" s="101">
        <f t="shared" si="36"/>
        <v>0</v>
      </c>
      <c r="N93" s="101">
        <f t="shared" si="36"/>
        <v>0</v>
      </c>
      <c r="O93" s="101">
        <f t="shared" si="36"/>
        <v>0</v>
      </c>
      <c r="P93" s="101">
        <f t="shared" si="36"/>
        <v>0</v>
      </c>
      <c r="Q93" s="101">
        <f t="shared" si="36"/>
        <v>0</v>
      </c>
      <c r="R93" s="101">
        <f t="shared" si="36"/>
        <v>0</v>
      </c>
      <c r="S93" s="101">
        <f t="shared" si="36"/>
        <v>0</v>
      </c>
      <c r="T93" s="101">
        <f t="shared" si="36"/>
        <v>0</v>
      </c>
      <c r="U93" s="101">
        <f t="shared" si="36"/>
        <v>0</v>
      </c>
      <c r="V93" s="101">
        <f t="shared" si="36"/>
        <v>0</v>
      </c>
      <c r="W93" s="101">
        <f t="shared" si="36"/>
        <v>0</v>
      </c>
      <c r="X93" s="101">
        <f t="shared" si="36"/>
        <v>0</v>
      </c>
      <c r="Y93" s="101">
        <f t="shared" si="36"/>
        <v>0</v>
      </c>
      <c r="Z93" s="101">
        <f t="shared" si="36"/>
        <v>0</v>
      </c>
      <c r="AA93" s="101"/>
      <c r="AB93" s="101"/>
      <c r="AC93" s="101">
        <f t="shared" si="36"/>
        <v>0</v>
      </c>
      <c r="AD93" s="101">
        <f t="shared" si="36"/>
        <v>0</v>
      </c>
      <c r="AE93" s="101">
        <f t="shared" si="36"/>
        <v>0</v>
      </c>
      <c r="AF93" s="101">
        <f t="shared" si="36"/>
        <v>0</v>
      </c>
      <c r="AG93" s="101">
        <f t="shared" si="36"/>
        <v>0</v>
      </c>
      <c r="AH93" s="101">
        <f t="shared" si="36"/>
        <v>0</v>
      </c>
      <c r="AI93" s="101">
        <f t="shared" si="36"/>
        <v>0</v>
      </c>
      <c r="AJ93" s="101">
        <f t="shared" si="36"/>
        <v>0</v>
      </c>
      <c r="AK93" s="101">
        <f t="shared" si="36"/>
        <v>0</v>
      </c>
      <c r="AL93" s="101">
        <f t="shared" si="36"/>
        <v>0</v>
      </c>
      <c r="AM93" s="101">
        <f t="shared" si="36"/>
        <v>0</v>
      </c>
      <c r="AN93" s="101">
        <f t="shared" si="36"/>
        <v>0</v>
      </c>
      <c r="AO93" s="101">
        <f t="shared" si="36"/>
        <v>0</v>
      </c>
      <c r="AP93" s="101">
        <f t="shared" si="36"/>
        <v>0</v>
      </c>
      <c r="AQ93" s="101">
        <f t="shared" si="36"/>
        <v>0</v>
      </c>
      <c r="AR93" s="101">
        <f t="shared" si="36"/>
        <v>0</v>
      </c>
      <c r="AS93" s="101">
        <f t="shared" si="36"/>
        <v>0</v>
      </c>
      <c r="AT93" s="101">
        <f t="shared" si="36"/>
        <v>0</v>
      </c>
      <c r="AU93" s="101">
        <f t="shared" si="36"/>
        <v>0</v>
      </c>
      <c r="AV93" s="101">
        <f t="shared" si="36"/>
        <v>0</v>
      </c>
      <c r="AW93" s="101">
        <f t="shared" si="36"/>
        <v>0</v>
      </c>
      <c r="AX93" s="101"/>
      <c r="AY93" s="101"/>
      <c r="AZ93" s="101"/>
      <c r="BA93" s="101"/>
      <c r="BB93" s="101">
        <f t="shared" si="36"/>
        <v>0</v>
      </c>
      <c r="BC93" s="101">
        <f t="shared" si="36"/>
        <v>0</v>
      </c>
      <c r="BD93" s="101">
        <f t="shared" si="36"/>
        <v>0</v>
      </c>
      <c r="BE93" s="101">
        <f t="shared" si="36"/>
        <v>0</v>
      </c>
      <c r="BF93" s="101">
        <f t="shared" si="36"/>
        <v>0</v>
      </c>
      <c r="BG93" s="101">
        <f t="shared" si="36"/>
        <v>0</v>
      </c>
      <c r="BH93" s="101">
        <f t="shared" si="36"/>
        <v>0</v>
      </c>
      <c r="BI93" s="101">
        <f t="shared" si="36"/>
        <v>0</v>
      </c>
      <c r="BJ93" s="101">
        <f t="shared" si="36"/>
        <v>0</v>
      </c>
      <c r="BK93" s="101">
        <f t="shared" si="36"/>
        <v>0</v>
      </c>
      <c r="BL93" s="101">
        <f t="shared" si="36"/>
        <v>0</v>
      </c>
      <c r="BM93" s="101">
        <f t="shared" si="36"/>
        <v>0</v>
      </c>
      <c r="BN93" s="101">
        <f t="shared" si="36"/>
        <v>0</v>
      </c>
      <c r="BO93" s="101">
        <f t="shared" si="36"/>
        <v>0</v>
      </c>
    </row>
    <row r="94" spans="1:67">
      <c r="A94" s="100" t="s">
        <v>303</v>
      </c>
      <c r="B94" s="101" t="s">
        <v>167</v>
      </c>
      <c r="C94" s="101">
        <f t="shared" si="27"/>
        <v>0</v>
      </c>
      <c r="D94" s="101">
        <f t="shared" si="32"/>
        <v>0</v>
      </c>
      <c r="E94" s="101"/>
      <c r="F94" s="101"/>
      <c r="G94" s="101"/>
      <c r="H94" s="101"/>
      <c r="I94" s="101"/>
      <c r="J94" s="101"/>
      <c r="K94" s="101"/>
      <c r="L94" s="101">
        <f t="shared" si="21"/>
        <v>0</v>
      </c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>
        <f>SUM(AK94:AT94)</f>
        <v>0</v>
      </c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</row>
    <row r="95" spans="1:67">
      <c r="A95" s="100" t="s">
        <v>304</v>
      </c>
      <c r="B95" s="101" t="s">
        <v>169</v>
      </c>
      <c r="C95" s="101">
        <f t="shared" si="27"/>
        <v>0</v>
      </c>
      <c r="D95" s="101">
        <f t="shared" si="32"/>
        <v>0</v>
      </c>
      <c r="E95" s="101"/>
      <c r="F95" s="101"/>
      <c r="G95" s="101"/>
      <c r="H95" s="101"/>
      <c r="I95" s="101"/>
      <c r="J95" s="101"/>
      <c r="K95" s="101"/>
      <c r="L95" s="101">
        <f t="shared" si="21"/>
        <v>0</v>
      </c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</row>
    <row r="96" spans="1:67">
      <c r="A96" s="100" t="s">
        <v>305</v>
      </c>
      <c r="B96" s="101" t="s">
        <v>306</v>
      </c>
      <c r="C96" s="101">
        <f t="shared" si="27"/>
        <v>0</v>
      </c>
      <c r="D96" s="101">
        <f t="shared" si="32"/>
        <v>0</v>
      </c>
      <c r="E96" s="101"/>
      <c r="F96" s="101"/>
      <c r="G96" s="101"/>
      <c r="H96" s="101"/>
      <c r="I96" s="101"/>
      <c r="J96" s="101"/>
      <c r="K96" s="101"/>
      <c r="L96" s="101">
        <f t="shared" si="21"/>
        <v>0</v>
      </c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>
        <f t="shared" ref="AJ96:AJ102" si="37">SUM(AK96:AT96)</f>
        <v>0</v>
      </c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</row>
    <row r="97" spans="1:67">
      <c r="A97" s="100" t="s">
        <v>307</v>
      </c>
      <c r="B97" s="101" t="s">
        <v>308</v>
      </c>
      <c r="C97" s="101">
        <f t="shared" si="27"/>
        <v>0</v>
      </c>
      <c r="D97" s="101">
        <f t="shared" si="32"/>
        <v>0</v>
      </c>
      <c r="E97" s="101"/>
      <c r="F97" s="101"/>
      <c r="G97" s="101"/>
      <c r="H97" s="101"/>
      <c r="I97" s="101"/>
      <c r="J97" s="101"/>
      <c r="K97" s="101"/>
      <c r="L97" s="101">
        <f t="shared" si="21"/>
        <v>0</v>
      </c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>
        <f t="shared" si="37"/>
        <v>0</v>
      </c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</row>
    <row r="98" spans="1:67">
      <c r="A98" s="100" t="s">
        <v>309</v>
      </c>
      <c r="B98" s="101" t="s">
        <v>310</v>
      </c>
      <c r="C98" s="101">
        <f t="shared" si="27"/>
        <v>0</v>
      </c>
      <c r="D98" s="101">
        <f t="shared" si="32"/>
        <v>0</v>
      </c>
      <c r="E98" s="101"/>
      <c r="F98" s="101"/>
      <c r="G98" s="101"/>
      <c r="H98" s="101"/>
      <c r="I98" s="101"/>
      <c r="J98" s="101"/>
      <c r="K98" s="101"/>
      <c r="L98" s="101">
        <f t="shared" si="21"/>
        <v>0</v>
      </c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>
        <f t="shared" si="37"/>
        <v>0</v>
      </c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</row>
    <row r="99" spans="1:67">
      <c r="A99" s="100" t="s">
        <v>311</v>
      </c>
      <c r="B99" s="101" t="s">
        <v>192</v>
      </c>
      <c r="C99" s="101">
        <f t="shared" si="27"/>
        <v>0</v>
      </c>
      <c r="D99" s="101">
        <f t="shared" si="32"/>
        <v>0</v>
      </c>
      <c r="E99" s="101"/>
      <c r="F99" s="101"/>
      <c r="G99" s="101"/>
      <c r="H99" s="101"/>
      <c r="I99" s="101"/>
      <c r="J99" s="101"/>
      <c r="K99" s="101"/>
      <c r="L99" s="101">
        <f t="shared" si="21"/>
        <v>0</v>
      </c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>
        <f t="shared" si="37"/>
        <v>0</v>
      </c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</row>
    <row r="100" spans="1:67">
      <c r="A100" s="100" t="s">
        <v>312</v>
      </c>
      <c r="B100" s="101" t="s">
        <v>313</v>
      </c>
      <c r="C100" s="101">
        <f t="shared" si="27"/>
        <v>0</v>
      </c>
      <c r="D100" s="101">
        <f t="shared" si="32"/>
        <v>0</v>
      </c>
      <c r="E100" s="101"/>
      <c r="F100" s="101"/>
      <c r="G100" s="101"/>
      <c r="H100" s="101"/>
      <c r="I100" s="101"/>
      <c r="J100" s="101"/>
      <c r="K100" s="101"/>
      <c r="L100" s="101">
        <f t="shared" si="21"/>
        <v>0</v>
      </c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>
        <f t="shared" si="37"/>
        <v>0</v>
      </c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</row>
    <row r="101" spans="1:67">
      <c r="A101" s="100" t="s">
        <v>314</v>
      </c>
      <c r="B101" s="101" t="s">
        <v>167</v>
      </c>
      <c r="C101" s="101">
        <f t="shared" si="27"/>
        <v>0</v>
      </c>
      <c r="D101" s="101">
        <f t="shared" si="32"/>
        <v>0</v>
      </c>
      <c r="E101" s="101"/>
      <c r="F101" s="101"/>
      <c r="G101" s="101"/>
      <c r="H101" s="101"/>
      <c r="I101" s="101"/>
      <c r="J101" s="101"/>
      <c r="K101" s="101"/>
      <c r="L101" s="101">
        <f t="shared" si="21"/>
        <v>0</v>
      </c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>
        <f t="shared" si="37"/>
        <v>0</v>
      </c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</row>
    <row r="102" spans="1:67">
      <c r="A102" s="100" t="s">
        <v>315</v>
      </c>
      <c r="B102" s="101" t="s">
        <v>316</v>
      </c>
      <c r="C102" s="101">
        <f t="shared" si="27"/>
        <v>0</v>
      </c>
      <c r="D102" s="101">
        <f t="shared" si="32"/>
        <v>0</v>
      </c>
      <c r="E102" s="101"/>
      <c r="F102" s="101"/>
      <c r="G102" s="101"/>
      <c r="H102" s="101"/>
      <c r="I102" s="101"/>
      <c r="J102" s="101"/>
      <c r="K102" s="101"/>
      <c r="L102" s="101">
        <f t="shared" si="21"/>
        <v>0</v>
      </c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>
        <f t="shared" si="37"/>
        <v>0</v>
      </c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</row>
    <row r="103" spans="1:67">
      <c r="A103" s="100">
        <v>20124</v>
      </c>
      <c r="B103" s="101" t="s">
        <v>317</v>
      </c>
      <c r="C103" s="101">
        <f t="shared" si="27"/>
        <v>0</v>
      </c>
      <c r="D103" s="101">
        <f>SUM(D104)</f>
        <v>0</v>
      </c>
      <c r="E103" s="101"/>
      <c r="F103" s="101"/>
      <c r="G103" s="101"/>
      <c r="H103" s="101"/>
      <c r="I103" s="101"/>
      <c r="J103" s="101"/>
      <c r="K103" s="101"/>
      <c r="L103" s="101">
        <f t="shared" ref="L103:AW103" si="38">SUM(L104)</f>
        <v>0</v>
      </c>
      <c r="M103" s="101">
        <f t="shared" si="38"/>
        <v>0</v>
      </c>
      <c r="N103" s="101">
        <f t="shared" si="38"/>
        <v>0</v>
      </c>
      <c r="O103" s="101">
        <f t="shared" si="38"/>
        <v>0</v>
      </c>
      <c r="P103" s="101">
        <f t="shared" si="38"/>
        <v>0</v>
      </c>
      <c r="Q103" s="101">
        <f t="shared" si="38"/>
        <v>0</v>
      </c>
      <c r="R103" s="101">
        <f t="shared" si="38"/>
        <v>0</v>
      </c>
      <c r="S103" s="101">
        <f t="shared" si="38"/>
        <v>0</v>
      </c>
      <c r="T103" s="101">
        <f t="shared" si="38"/>
        <v>0</v>
      </c>
      <c r="U103" s="101">
        <f t="shared" si="38"/>
        <v>0</v>
      </c>
      <c r="V103" s="101">
        <f t="shared" si="38"/>
        <v>0</v>
      </c>
      <c r="W103" s="101">
        <f t="shared" si="38"/>
        <v>0</v>
      </c>
      <c r="X103" s="101">
        <f t="shared" si="38"/>
        <v>0</v>
      </c>
      <c r="Y103" s="101">
        <f t="shared" si="38"/>
        <v>0</v>
      </c>
      <c r="Z103" s="101">
        <f t="shared" si="38"/>
        <v>0</v>
      </c>
      <c r="AA103" s="101"/>
      <c r="AB103" s="101"/>
      <c r="AC103" s="101">
        <f t="shared" si="38"/>
        <v>0</v>
      </c>
      <c r="AD103" s="101">
        <f t="shared" si="38"/>
        <v>0</v>
      </c>
      <c r="AE103" s="101">
        <f t="shared" si="38"/>
        <v>0</v>
      </c>
      <c r="AF103" s="101">
        <f t="shared" si="38"/>
        <v>0</v>
      </c>
      <c r="AG103" s="101">
        <f t="shared" si="38"/>
        <v>0</v>
      </c>
      <c r="AH103" s="101">
        <f t="shared" si="38"/>
        <v>0</v>
      </c>
      <c r="AI103" s="101">
        <f t="shared" si="38"/>
        <v>0</v>
      </c>
      <c r="AJ103" s="101">
        <f t="shared" si="38"/>
        <v>0</v>
      </c>
      <c r="AK103" s="101">
        <f t="shared" si="38"/>
        <v>0</v>
      </c>
      <c r="AL103" s="101">
        <f t="shared" si="38"/>
        <v>0</v>
      </c>
      <c r="AM103" s="101">
        <f t="shared" si="38"/>
        <v>0</v>
      </c>
      <c r="AN103" s="101">
        <f t="shared" si="38"/>
        <v>0</v>
      </c>
      <c r="AO103" s="101">
        <f t="shared" si="38"/>
        <v>0</v>
      </c>
      <c r="AP103" s="101">
        <f t="shared" si="38"/>
        <v>0</v>
      </c>
      <c r="AQ103" s="101">
        <f t="shared" si="38"/>
        <v>0</v>
      </c>
      <c r="AR103" s="101">
        <f t="shared" si="38"/>
        <v>0</v>
      </c>
      <c r="AS103" s="101">
        <f t="shared" si="38"/>
        <v>0</v>
      </c>
      <c r="AT103" s="101">
        <f t="shared" si="38"/>
        <v>0</v>
      </c>
      <c r="AU103" s="101">
        <f t="shared" si="38"/>
        <v>0</v>
      </c>
      <c r="AV103" s="101">
        <f t="shared" si="38"/>
        <v>0</v>
      </c>
      <c r="AW103" s="101">
        <f t="shared" si="38"/>
        <v>0</v>
      </c>
      <c r="AX103" s="101"/>
      <c r="AY103" s="101"/>
      <c r="AZ103" s="101"/>
      <c r="BA103" s="101"/>
      <c r="BB103" s="101">
        <f t="shared" ref="BB103:BO103" si="39">SUM(BB104)</f>
        <v>0</v>
      </c>
      <c r="BC103" s="101">
        <f t="shared" si="39"/>
        <v>0</v>
      </c>
      <c r="BD103" s="101">
        <f t="shared" si="39"/>
        <v>0</v>
      </c>
      <c r="BE103" s="101">
        <f t="shared" si="39"/>
        <v>0</v>
      </c>
      <c r="BF103" s="101">
        <f t="shared" si="39"/>
        <v>0</v>
      </c>
      <c r="BG103" s="101">
        <f t="shared" si="39"/>
        <v>0</v>
      </c>
      <c r="BH103" s="101">
        <f t="shared" si="39"/>
        <v>0</v>
      </c>
      <c r="BI103" s="101">
        <f t="shared" si="39"/>
        <v>0</v>
      </c>
      <c r="BJ103" s="101">
        <f t="shared" si="39"/>
        <v>0</v>
      </c>
      <c r="BK103" s="101">
        <f t="shared" si="39"/>
        <v>0</v>
      </c>
      <c r="BL103" s="101">
        <f t="shared" si="39"/>
        <v>0</v>
      </c>
      <c r="BM103" s="101">
        <f t="shared" si="39"/>
        <v>0</v>
      </c>
      <c r="BN103" s="101">
        <f t="shared" si="39"/>
        <v>0</v>
      </c>
      <c r="BO103" s="101">
        <f t="shared" si="39"/>
        <v>0</v>
      </c>
    </row>
    <row r="104" spans="1:67">
      <c r="A104" s="100">
        <v>2012404</v>
      </c>
      <c r="B104" s="101" t="s">
        <v>318</v>
      </c>
      <c r="C104" s="101">
        <f t="shared" si="27"/>
        <v>0</v>
      </c>
      <c r="D104" s="101">
        <f>SUM(E104:K104)</f>
        <v>0</v>
      </c>
      <c r="E104" s="101"/>
      <c r="F104" s="101"/>
      <c r="G104" s="101"/>
      <c r="H104" s="101"/>
      <c r="I104" s="101"/>
      <c r="J104" s="101"/>
      <c r="K104" s="101"/>
      <c r="L104" s="101">
        <f t="shared" ref="L104:L109" si="40">SUM(M104:AI104)</f>
        <v>0</v>
      </c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>
        <f t="shared" ref="AJ104:AJ109" si="41">SUM(AK104:AT104)</f>
        <v>0</v>
      </c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</row>
    <row r="105" spans="1:67">
      <c r="A105" s="100" t="s">
        <v>319</v>
      </c>
      <c r="B105" s="101" t="s">
        <v>320</v>
      </c>
      <c r="C105" s="101">
        <f t="shared" si="27"/>
        <v>0</v>
      </c>
      <c r="D105" s="101">
        <f>SUM(D106:D109)</f>
        <v>0</v>
      </c>
      <c r="E105" s="101"/>
      <c r="F105" s="101"/>
      <c r="G105" s="101"/>
      <c r="H105" s="101"/>
      <c r="I105" s="101"/>
      <c r="J105" s="101"/>
      <c r="K105" s="101"/>
      <c r="L105" s="101">
        <f t="shared" si="40"/>
        <v>0</v>
      </c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>
        <f t="shared" si="41"/>
        <v>0</v>
      </c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</row>
    <row r="106" spans="1:67">
      <c r="A106" s="100" t="s">
        <v>321</v>
      </c>
      <c r="B106" s="101" t="s">
        <v>167</v>
      </c>
      <c r="C106" s="101">
        <f t="shared" si="27"/>
        <v>0</v>
      </c>
      <c r="D106" s="101">
        <f t="shared" si="32"/>
        <v>0</v>
      </c>
      <c r="E106" s="101"/>
      <c r="F106" s="101"/>
      <c r="G106" s="101"/>
      <c r="H106" s="101"/>
      <c r="I106" s="101"/>
      <c r="J106" s="101"/>
      <c r="K106" s="101"/>
      <c r="L106" s="101">
        <f t="shared" si="40"/>
        <v>0</v>
      </c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>
        <f t="shared" si="41"/>
        <v>0</v>
      </c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</row>
    <row r="107" spans="1:67">
      <c r="A107" s="100" t="s">
        <v>322</v>
      </c>
      <c r="B107" s="101" t="s">
        <v>169</v>
      </c>
      <c r="C107" s="101">
        <f t="shared" si="27"/>
        <v>0</v>
      </c>
      <c r="D107" s="101">
        <f t="shared" si="32"/>
        <v>0</v>
      </c>
      <c r="E107" s="101"/>
      <c r="F107" s="101"/>
      <c r="G107" s="101"/>
      <c r="H107" s="101"/>
      <c r="I107" s="101"/>
      <c r="J107" s="101"/>
      <c r="K107" s="101"/>
      <c r="L107" s="101">
        <f t="shared" si="40"/>
        <v>0</v>
      </c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>
        <f t="shared" si="41"/>
        <v>0</v>
      </c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</row>
    <row r="108" spans="1:67">
      <c r="A108" s="100" t="s">
        <v>323</v>
      </c>
      <c r="B108" s="101" t="s">
        <v>324</v>
      </c>
      <c r="C108" s="101">
        <f t="shared" si="27"/>
        <v>0</v>
      </c>
      <c r="D108" s="101">
        <f t="shared" si="32"/>
        <v>0</v>
      </c>
      <c r="E108" s="101"/>
      <c r="F108" s="101"/>
      <c r="G108" s="101"/>
      <c r="H108" s="101"/>
      <c r="I108" s="101"/>
      <c r="J108" s="101"/>
      <c r="K108" s="101"/>
      <c r="L108" s="101">
        <f t="shared" si="40"/>
        <v>0</v>
      </c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>
        <f t="shared" si="41"/>
        <v>0</v>
      </c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</row>
    <row r="109" spans="1:67">
      <c r="A109" s="100" t="s">
        <v>325</v>
      </c>
      <c r="B109" s="101" t="s">
        <v>326</v>
      </c>
      <c r="C109" s="101">
        <f t="shared" si="27"/>
        <v>0.24</v>
      </c>
      <c r="D109" s="101">
        <f t="shared" si="32"/>
        <v>0</v>
      </c>
      <c r="E109" s="101"/>
      <c r="F109" s="101"/>
      <c r="G109" s="101"/>
      <c r="H109" s="101"/>
      <c r="I109" s="101"/>
      <c r="J109" s="101"/>
      <c r="K109" s="101"/>
      <c r="L109" s="101">
        <f t="shared" si="40"/>
        <v>0</v>
      </c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>
        <f t="shared" si="41"/>
        <v>0.24</v>
      </c>
      <c r="AK109" s="101"/>
      <c r="AL109" s="101"/>
      <c r="AM109" s="101"/>
      <c r="AN109" s="101">
        <v>0.24</v>
      </c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</row>
    <row r="110" spans="1:67">
      <c r="A110" s="100" t="s">
        <v>327</v>
      </c>
      <c r="B110" s="101" t="s">
        <v>328</v>
      </c>
      <c r="C110" s="101">
        <f t="shared" si="27"/>
        <v>0</v>
      </c>
      <c r="D110" s="101">
        <f t="shared" si="32"/>
        <v>0</v>
      </c>
      <c r="E110" s="101"/>
      <c r="F110" s="101"/>
      <c r="G110" s="101"/>
      <c r="H110" s="101"/>
      <c r="I110" s="101"/>
      <c r="J110" s="101"/>
      <c r="K110" s="101"/>
      <c r="L110" s="101">
        <f t="shared" ref="L110:AW110" si="42">SUM(L111:L113)</f>
        <v>0</v>
      </c>
      <c r="M110" s="101">
        <f t="shared" si="42"/>
        <v>0</v>
      </c>
      <c r="N110" s="101">
        <f t="shared" si="42"/>
        <v>0</v>
      </c>
      <c r="O110" s="101">
        <f t="shared" si="42"/>
        <v>0</v>
      </c>
      <c r="P110" s="101">
        <f t="shared" si="42"/>
        <v>0</v>
      </c>
      <c r="Q110" s="101">
        <f t="shared" si="42"/>
        <v>0</v>
      </c>
      <c r="R110" s="101">
        <f t="shared" si="42"/>
        <v>0</v>
      </c>
      <c r="S110" s="101">
        <f t="shared" si="42"/>
        <v>0</v>
      </c>
      <c r="T110" s="101">
        <f t="shared" si="42"/>
        <v>0</v>
      </c>
      <c r="U110" s="101">
        <f t="shared" si="42"/>
        <v>0</v>
      </c>
      <c r="V110" s="101">
        <f t="shared" si="42"/>
        <v>0</v>
      </c>
      <c r="W110" s="101">
        <f t="shared" si="42"/>
        <v>0</v>
      </c>
      <c r="X110" s="101">
        <f t="shared" si="42"/>
        <v>0</v>
      </c>
      <c r="Y110" s="101">
        <f t="shared" si="42"/>
        <v>0</v>
      </c>
      <c r="Z110" s="101">
        <f t="shared" si="42"/>
        <v>0</v>
      </c>
      <c r="AA110" s="101"/>
      <c r="AB110" s="101"/>
      <c r="AC110" s="101">
        <f t="shared" si="42"/>
        <v>0</v>
      </c>
      <c r="AD110" s="101">
        <f t="shared" si="42"/>
        <v>0</v>
      </c>
      <c r="AE110" s="101">
        <f t="shared" si="42"/>
        <v>0</v>
      </c>
      <c r="AF110" s="101">
        <f t="shared" si="42"/>
        <v>0</v>
      </c>
      <c r="AG110" s="101">
        <f t="shared" si="42"/>
        <v>0</v>
      </c>
      <c r="AH110" s="101">
        <f t="shared" si="42"/>
        <v>0</v>
      </c>
      <c r="AI110" s="101">
        <f t="shared" si="42"/>
        <v>0</v>
      </c>
      <c r="AJ110" s="101">
        <f t="shared" si="42"/>
        <v>0</v>
      </c>
      <c r="AK110" s="101">
        <f t="shared" si="42"/>
        <v>0</v>
      </c>
      <c r="AL110" s="101">
        <f t="shared" si="42"/>
        <v>0</v>
      </c>
      <c r="AM110" s="101">
        <f t="shared" si="42"/>
        <v>0</v>
      </c>
      <c r="AN110" s="101">
        <f t="shared" si="42"/>
        <v>0</v>
      </c>
      <c r="AO110" s="101">
        <f t="shared" si="42"/>
        <v>0</v>
      </c>
      <c r="AP110" s="101">
        <f t="shared" si="42"/>
        <v>0</v>
      </c>
      <c r="AQ110" s="101">
        <f t="shared" si="42"/>
        <v>0</v>
      </c>
      <c r="AR110" s="101">
        <f t="shared" si="42"/>
        <v>0</v>
      </c>
      <c r="AS110" s="101">
        <f t="shared" si="42"/>
        <v>0</v>
      </c>
      <c r="AT110" s="101">
        <f t="shared" si="42"/>
        <v>0</v>
      </c>
      <c r="AU110" s="101">
        <f t="shared" si="42"/>
        <v>0</v>
      </c>
      <c r="AV110" s="101">
        <f t="shared" si="42"/>
        <v>0</v>
      </c>
      <c r="AW110" s="101">
        <f t="shared" si="42"/>
        <v>0</v>
      </c>
      <c r="AX110" s="101"/>
      <c r="AY110" s="101"/>
      <c r="AZ110" s="101"/>
      <c r="BA110" s="101"/>
      <c r="BB110" s="101">
        <f t="shared" ref="BB110:BO110" si="43">SUM(BB111:BB113)</f>
        <v>0</v>
      </c>
      <c r="BC110" s="101">
        <f t="shared" si="43"/>
        <v>0</v>
      </c>
      <c r="BD110" s="101">
        <f t="shared" si="43"/>
        <v>0</v>
      </c>
      <c r="BE110" s="101">
        <f t="shared" si="43"/>
        <v>0</v>
      </c>
      <c r="BF110" s="101">
        <f t="shared" si="43"/>
        <v>0</v>
      </c>
      <c r="BG110" s="101">
        <f t="shared" si="43"/>
        <v>0</v>
      </c>
      <c r="BH110" s="101">
        <f t="shared" si="43"/>
        <v>0</v>
      </c>
      <c r="BI110" s="101">
        <f t="shared" si="43"/>
        <v>0</v>
      </c>
      <c r="BJ110" s="101">
        <f t="shared" si="43"/>
        <v>0</v>
      </c>
      <c r="BK110" s="101">
        <f t="shared" si="43"/>
        <v>0</v>
      </c>
      <c r="BL110" s="101">
        <f t="shared" si="43"/>
        <v>0</v>
      </c>
      <c r="BM110" s="101">
        <f t="shared" si="43"/>
        <v>0</v>
      </c>
      <c r="BN110" s="101">
        <f t="shared" si="43"/>
        <v>0</v>
      </c>
      <c r="BO110" s="101">
        <f t="shared" si="43"/>
        <v>0</v>
      </c>
    </row>
    <row r="111" spans="1:67">
      <c r="A111" s="100" t="s">
        <v>329</v>
      </c>
      <c r="B111" s="101" t="s">
        <v>167</v>
      </c>
      <c r="C111" s="101">
        <f t="shared" si="27"/>
        <v>0</v>
      </c>
      <c r="D111" s="101">
        <f t="shared" si="32"/>
        <v>0</v>
      </c>
      <c r="E111" s="101"/>
      <c r="F111" s="101"/>
      <c r="G111" s="101"/>
      <c r="H111" s="101"/>
      <c r="I111" s="101"/>
      <c r="J111" s="101"/>
      <c r="K111" s="101"/>
      <c r="L111" s="101">
        <f t="shared" ref="L111:L117" si="44">SUM(M111:AI111)</f>
        <v>0</v>
      </c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>
        <f t="shared" ref="AJ111:AJ117" si="45">SUM(AK111:AT111)</f>
        <v>0</v>
      </c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>
        <f>SUM(BC111:BK111)</f>
        <v>0</v>
      </c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</row>
    <row r="112" spans="1:67">
      <c r="A112" s="100" t="s">
        <v>330</v>
      </c>
      <c r="B112" s="101" t="s">
        <v>331</v>
      </c>
      <c r="C112" s="101">
        <f t="shared" si="27"/>
        <v>0</v>
      </c>
      <c r="D112" s="101">
        <f t="shared" si="32"/>
        <v>0</v>
      </c>
      <c r="E112" s="101"/>
      <c r="F112" s="101"/>
      <c r="G112" s="101"/>
      <c r="H112" s="101"/>
      <c r="I112" s="101"/>
      <c r="J112" s="101"/>
      <c r="K112" s="101"/>
      <c r="L112" s="101">
        <f t="shared" si="44"/>
        <v>0</v>
      </c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>
        <f t="shared" si="45"/>
        <v>0</v>
      </c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>
        <f>SUM(BC112:BK112)</f>
        <v>0</v>
      </c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</row>
    <row r="113" spans="1:67">
      <c r="A113" s="100">
        <v>2012699</v>
      </c>
      <c r="B113" s="101" t="s">
        <v>332</v>
      </c>
      <c r="C113" s="101">
        <f t="shared" si="27"/>
        <v>0</v>
      </c>
      <c r="D113" s="101"/>
      <c r="E113" s="101"/>
      <c r="F113" s="101"/>
      <c r="G113" s="101"/>
      <c r="H113" s="101"/>
      <c r="I113" s="101"/>
      <c r="J113" s="101"/>
      <c r="K113" s="101"/>
      <c r="L113" s="101">
        <f t="shared" si="44"/>
        <v>0</v>
      </c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>
        <f t="shared" si="45"/>
        <v>0</v>
      </c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>
        <f>SUM(BC113:BK113)</f>
        <v>0</v>
      </c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</row>
    <row r="114" spans="1:67">
      <c r="A114" s="100" t="s">
        <v>333</v>
      </c>
      <c r="B114" s="101" t="s">
        <v>334</v>
      </c>
      <c r="C114" s="101">
        <f t="shared" si="27"/>
        <v>0</v>
      </c>
      <c r="D114" s="101">
        <f t="shared" si="32"/>
        <v>0</v>
      </c>
      <c r="E114" s="101"/>
      <c r="F114" s="101"/>
      <c r="G114" s="101"/>
      <c r="H114" s="101"/>
      <c r="I114" s="101"/>
      <c r="J114" s="101"/>
      <c r="K114" s="101"/>
      <c r="L114" s="101">
        <f t="shared" si="44"/>
        <v>0</v>
      </c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>
        <f t="shared" si="45"/>
        <v>0</v>
      </c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</row>
    <row r="115" spans="1:67">
      <c r="A115" s="100" t="s">
        <v>335</v>
      </c>
      <c r="B115" s="101" t="s">
        <v>167</v>
      </c>
      <c r="C115" s="101">
        <f t="shared" si="27"/>
        <v>0</v>
      </c>
      <c r="D115" s="101">
        <f t="shared" si="32"/>
        <v>0</v>
      </c>
      <c r="E115" s="101"/>
      <c r="F115" s="101"/>
      <c r="G115" s="101"/>
      <c r="H115" s="101"/>
      <c r="I115" s="101"/>
      <c r="J115" s="101"/>
      <c r="K115" s="101"/>
      <c r="L115" s="101">
        <f t="shared" si="44"/>
        <v>0</v>
      </c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>
        <f t="shared" si="45"/>
        <v>0</v>
      </c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</row>
    <row r="116" spans="1:67">
      <c r="A116" s="100" t="s">
        <v>336</v>
      </c>
      <c r="B116" s="101" t="s">
        <v>169</v>
      </c>
      <c r="C116" s="101">
        <f t="shared" si="27"/>
        <v>0</v>
      </c>
      <c r="D116" s="101">
        <f t="shared" si="32"/>
        <v>0</v>
      </c>
      <c r="E116" s="101"/>
      <c r="F116" s="101"/>
      <c r="G116" s="101"/>
      <c r="H116" s="101"/>
      <c r="I116" s="101"/>
      <c r="J116" s="101"/>
      <c r="K116" s="101"/>
      <c r="L116" s="101">
        <f t="shared" si="44"/>
        <v>0</v>
      </c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>
        <f t="shared" si="45"/>
        <v>0</v>
      </c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</row>
    <row r="117" spans="1:67">
      <c r="A117" s="100" t="s">
        <v>337</v>
      </c>
      <c r="B117" s="101" t="s">
        <v>338</v>
      </c>
      <c r="C117" s="101">
        <f t="shared" si="27"/>
        <v>0</v>
      </c>
      <c r="D117" s="101">
        <f t="shared" si="32"/>
        <v>0</v>
      </c>
      <c r="E117" s="101"/>
      <c r="F117" s="101"/>
      <c r="G117" s="101"/>
      <c r="H117" s="101"/>
      <c r="I117" s="101"/>
      <c r="J117" s="101"/>
      <c r="K117" s="101"/>
      <c r="L117" s="101">
        <f t="shared" si="44"/>
        <v>0</v>
      </c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>
        <f t="shared" si="45"/>
        <v>0</v>
      </c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</row>
    <row r="118" spans="1:67">
      <c r="A118" s="100" t="s">
        <v>339</v>
      </c>
      <c r="B118" s="101" t="s">
        <v>340</v>
      </c>
      <c r="C118" s="101">
        <f t="shared" si="27"/>
        <v>75.00390627</v>
      </c>
      <c r="D118" s="101">
        <f>SUM(D119:D122)</f>
        <v>55.00019175</v>
      </c>
      <c r="E118" s="101">
        <f t="shared" ref="E118:BO118" si="46">SUM(E119:E122)</f>
        <v>20.5236</v>
      </c>
      <c r="F118" s="101">
        <f t="shared" si="46"/>
        <v>17.808</v>
      </c>
      <c r="G118" s="101">
        <f t="shared" si="46"/>
        <v>1.7039</v>
      </c>
      <c r="H118" s="101">
        <f t="shared" si="46"/>
        <v>13.18869175</v>
      </c>
      <c r="I118" s="101">
        <f t="shared" si="46"/>
        <v>0</v>
      </c>
      <c r="J118" s="101">
        <f t="shared" si="46"/>
        <v>0</v>
      </c>
      <c r="K118" s="101">
        <f t="shared" si="46"/>
        <v>1.776</v>
      </c>
      <c r="L118" s="101">
        <f t="shared" si="46"/>
        <v>16.89741452</v>
      </c>
      <c r="M118" s="101">
        <f t="shared" si="46"/>
        <v>0.405</v>
      </c>
      <c r="N118" s="101">
        <f t="shared" si="46"/>
        <v>0</v>
      </c>
      <c r="O118" s="101">
        <f t="shared" si="46"/>
        <v>0</v>
      </c>
      <c r="P118" s="101">
        <f t="shared" si="46"/>
        <v>0.018</v>
      </c>
      <c r="Q118" s="101">
        <f t="shared" si="46"/>
        <v>0.468</v>
      </c>
      <c r="R118" s="101">
        <f t="shared" si="46"/>
        <v>0.62764</v>
      </c>
      <c r="S118" s="101">
        <f t="shared" si="46"/>
        <v>6.5952</v>
      </c>
      <c r="T118" s="101">
        <f t="shared" si="46"/>
        <v>0</v>
      </c>
      <c r="U118" s="101">
        <f t="shared" si="46"/>
        <v>0.891</v>
      </c>
      <c r="V118" s="101">
        <f t="shared" si="46"/>
        <v>0</v>
      </c>
      <c r="W118" s="101">
        <f t="shared" si="46"/>
        <v>0</v>
      </c>
      <c r="X118" s="101">
        <f t="shared" si="46"/>
        <v>0</v>
      </c>
      <c r="Y118" s="101">
        <f t="shared" si="46"/>
        <v>1.662</v>
      </c>
      <c r="Z118" s="101">
        <f t="shared" si="46"/>
        <v>0.5957085</v>
      </c>
      <c r="AA118" s="101">
        <f t="shared" si="46"/>
        <v>0.11387952</v>
      </c>
      <c r="AB118" s="101">
        <f t="shared" si="46"/>
        <v>0</v>
      </c>
      <c r="AC118" s="101">
        <f t="shared" si="46"/>
        <v>0</v>
      </c>
      <c r="AD118" s="101">
        <f t="shared" si="46"/>
        <v>0</v>
      </c>
      <c r="AE118" s="101">
        <f t="shared" si="46"/>
        <v>0</v>
      </c>
      <c r="AF118" s="101">
        <f t="shared" si="46"/>
        <v>0.5957085</v>
      </c>
      <c r="AG118" s="101">
        <f t="shared" si="46"/>
        <v>0.794278</v>
      </c>
      <c r="AH118" s="101">
        <f t="shared" si="46"/>
        <v>3.15</v>
      </c>
      <c r="AI118" s="101">
        <f t="shared" si="46"/>
        <v>0.981</v>
      </c>
      <c r="AJ118" s="101">
        <f t="shared" si="46"/>
        <v>3.1063</v>
      </c>
      <c r="AK118" s="101">
        <f t="shared" si="46"/>
        <v>0</v>
      </c>
      <c r="AL118" s="101">
        <f t="shared" si="46"/>
        <v>0</v>
      </c>
      <c r="AM118" s="101">
        <f t="shared" si="46"/>
        <v>0</v>
      </c>
      <c r="AN118" s="101">
        <f t="shared" si="46"/>
        <v>0</v>
      </c>
      <c r="AO118" s="101">
        <f t="shared" si="46"/>
        <v>0</v>
      </c>
      <c r="AP118" s="101">
        <f t="shared" si="46"/>
        <v>0</v>
      </c>
      <c r="AQ118" s="101">
        <f t="shared" si="46"/>
        <v>0</v>
      </c>
      <c r="AR118" s="101">
        <f t="shared" si="46"/>
        <v>0</v>
      </c>
      <c r="AS118" s="101">
        <f t="shared" si="46"/>
        <v>0</v>
      </c>
      <c r="AT118" s="101">
        <f t="shared" si="46"/>
        <v>3.1063</v>
      </c>
      <c r="AU118" s="101">
        <f t="shared" si="46"/>
        <v>0</v>
      </c>
      <c r="AV118" s="101">
        <f t="shared" si="46"/>
        <v>0</v>
      </c>
      <c r="AW118" s="101">
        <f t="shared" si="46"/>
        <v>0</v>
      </c>
      <c r="AX118" s="101"/>
      <c r="AY118" s="101"/>
      <c r="AZ118" s="101"/>
      <c r="BA118" s="101"/>
      <c r="BB118" s="101">
        <f t="shared" si="46"/>
        <v>0</v>
      </c>
      <c r="BC118" s="101">
        <f t="shared" si="46"/>
        <v>0</v>
      </c>
      <c r="BD118" s="101">
        <f t="shared" si="46"/>
        <v>0</v>
      </c>
      <c r="BE118" s="101">
        <f t="shared" si="46"/>
        <v>0</v>
      </c>
      <c r="BF118" s="101">
        <f t="shared" si="46"/>
        <v>0</v>
      </c>
      <c r="BG118" s="101">
        <f t="shared" si="46"/>
        <v>0</v>
      </c>
      <c r="BH118" s="101">
        <f t="shared" si="46"/>
        <v>0</v>
      </c>
      <c r="BI118" s="101">
        <f t="shared" si="46"/>
        <v>0</v>
      </c>
      <c r="BJ118" s="101">
        <f t="shared" si="46"/>
        <v>0</v>
      </c>
      <c r="BK118" s="101">
        <f t="shared" si="46"/>
        <v>0</v>
      </c>
      <c r="BL118" s="101">
        <f t="shared" si="46"/>
        <v>0</v>
      </c>
      <c r="BM118" s="101">
        <f t="shared" si="46"/>
        <v>0</v>
      </c>
      <c r="BN118" s="101">
        <f t="shared" si="46"/>
        <v>0</v>
      </c>
      <c r="BO118" s="101">
        <f t="shared" si="46"/>
        <v>0</v>
      </c>
    </row>
    <row r="119" spans="1:67">
      <c r="A119" s="100" t="s">
        <v>341</v>
      </c>
      <c r="B119" s="101" t="s">
        <v>167</v>
      </c>
      <c r="C119" s="101">
        <f t="shared" si="27"/>
        <v>75.00390627</v>
      </c>
      <c r="D119" s="101">
        <f t="shared" si="32"/>
        <v>55.00019175</v>
      </c>
      <c r="E119" s="101">
        <v>20.5236</v>
      </c>
      <c r="F119" s="101">
        <v>17.808</v>
      </c>
      <c r="G119" s="101">
        <v>1.7039</v>
      </c>
      <c r="H119" s="101">
        <v>13.18869175</v>
      </c>
      <c r="I119" s="101">
        <v>0</v>
      </c>
      <c r="J119" s="101">
        <v>0</v>
      </c>
      <c r="K119" s="101">
        <v>1.776</v>
      </c>
      <c r="L119" s="101">
        <f t="shared" ref="L119:L140" si="47">SUM(M119:AI119)</f>
        <v>16.89741452</v>
      </c>
      <c r="M119" s="101">
        <v>0.405</v>
      </c>
      <c r="N119" s="101">
        <v>0</v>
      </c>
      <c r="O119" s="101">
        <v>0</v>
      </c>
      <c r="P119" s="101">
        <v>0.018</v>
      </c>
      <c r="Q119" s="101">
        <v>0.468</v>
      </c>
      <c r="R119" s="101">
        <v>0.62764</v>
      </c>
      <c r="S119" s="101">
        <v>6.5952</v>
      </c>
      <c r="T119" s="101">
        <v>0</v>
      </c>
      <c r="U119" s="101">
        <v>0.891</v>
      </c>
      <c r="V119" s="101">
        <v>0</v>
      </c>
      <c r="W119" s="101">
        <v>0</v>
      </c>
      <c r="X119" s="101">
        <v>0</v>
      </c>
      <c r="Y119" s="101">
        <v>1.662</v>
      </c>
      <c r="Z119" s="101">
        <v>0.5957085</v>
      </c>
      <c r="AA119" s="101">
        <v>0.11387952</v>
      </c>
      <c r="AB119" s="101">
        <v>0</v>
      </c>
      <c r="AC119" s="101">
        <v>0</v>
      </c>
      <c r="AD119" s="101">
        <v>0</v>
      </c>
      <c r="AE119" s="101">
        <v>0</v>
      </c>
      <c r="AF119" s="101">
        <v>0.5957085</v>
      </c>
      <c r="AG119" s="101">
        <v>0.794278</v>
      </c>
      <c r="AH119" s="101">
        <v>3.15</v>
      </c>
      <c r="AI119" s="101">
        <v>0.981</v>
      </c>
      <c r="AJ119" s="101">
        <f t="shared" ref="AJ119:AJ140" si="48">SUM(AK119:AT119)</f>
        <v>3.1063</v>
      </c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>
        <v>3.1063</v>
      </c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</row>
    <row r="120" spans="1:67">
      <c r="A120" s="100" t="s">
        <v>342</v>
      </c>
      <c r="B120" s="101" t="s">
        <v>169</v>
      </c>
      <c r="C120" s="101">
        <f t="shared" si="27"/>
        <v>0</v>
      </c>
      <c r="D120" s="101">
        <f t="shared" si="32"/>
        <v>0</v>
      </c>
      <c r="E120" s="101"/>
      <c r="F120" s="101"/>
      <c r="G120" s="101"/>
      <c r="H120" s="101"/>
      <c r="I120" s="101"/>
      <c r="J120" s="101"/>
      <c r="K120" s="101"/>
      <c r="L120" s="101">
        <f t="shared" si="47"/>
        <v>0</v>
      </c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>
        <f t="shared" si="48"/>
        <v>0</v>
      </c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</row>
    <row r="121" spans="1:67">
      <c r="A121" s="100" t="s">
        <v>343</v>
      </c>
      <c r="B121" s="101" t="s">
        <v>192</v>
      </c>
      <c r="C121" s="101">
        <f t="shared" si="27"/>
        <v>0</v>
      </c>
      <c r="D121" s="101">
        <f t="shared" si="32"/>
        <v>0</v>
      </c>
      <c r="E121" s="101"/>
      <c r="F121" s="101"/>
      <c r="G121" s="101"/>
      <c r="H121" s="101"/>
      <c r="I121" s="101"/>
      <c r="J121" s="101"/>
      <c r="K121" s="101"/>
      <c r="L121" s="101">
        <f t="shared" si="47"/>
        <v>0</v>
      </c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>
        <f t="shared" si="48"/>
        <v>0</v>
      </c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</row>
    <row r="122" spans="1:67">
      <c r="A122" s="100" t="s">
        <v>344</v>
      </c>
      <c r="B122" s="101" t="s">
        <v>345</v>
      </c>
      <c r="C122" s="101">
        <f t="shared" si="27"/>
        <v>0</v>
      </c>
      <c r="D122" s="101">
        <f t="shared" si="32"/>
        <v>0</v>
      </c>
      <c r="E122" s="101"/>
      <c r="F122" s="101"/>
      <c r="G122" s="101"/>
      <c r="H122" s="101"/>
      <c r="I122" s="101"/>
      <c r="J122" s="101"/>
      <c r="K122" s="101"/>
      <c r="L122" s="101">
        <f t="shared" si="47"/>
        <v>0</v>
      </c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>
        <f t="shared" si="48"/>
        <v>0</v>
      </c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</row>
    <row r="123" spans="1:67">
      <c r="A123" s="100" t="s">
        <v>346</v>
      </c>
      <c r="B123" s="101" t="s">
        <v>347</v>
      </c>
      <c r="C123" s="101">
        <f t="shared" si="27"/>
        <v>0</v>
      </c>
      <c r="D123" s="101">
        <f t="shared" si="32"/>
        <v>0</v>
      </c>
      <c r="E123" s="101"/>
      <c r="F123" s="101"/>
      <c r="G123" s="101"/>
      <c r="H123" s="101"/>
      <c r="I123" s="101"/>
      <c r="J123" s="101"/>
      <c r="K123" s="101"/>
      <c r="L123" s="101">
        <f t="shared" si="47"/>
        <v>0</v>
      </c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>
        <f t="shared" si="48"/>
        <v>0</v>
      </c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</row>
    <row r="124" spans="1:67">
      <c r="A124" s="100" t="s">
        <v>348</v>
      </c>
      <c r="B124" s="101" t="s">
        <v>167</v>
      </c>
      <c r="C124" s="101">
        <f t="shared" si="27"/>
        <v>0</v>
      </c>
      <c r="D124" s="101">
        <f t="shared" si="32"/>
        <v>0</v>
      </c>
      <c r="E124" s="101"/>
      <c r="F124" s="101"/>
      <c r="G124" s="101"/>
      <c r="H124" s="101"/>
      <c r="I124" s="101"/>
      <c r="J124" s="101"/>
      <c r="K124" s="101"/>
      <c r="L124" s="101">
        <f t="shared" si="47"/>
        <v>0</v>
      </c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>
        <f t="shared" si="48"/>
        <v>0</v>
      </c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</row>
    <row r="125" spans="1:67">
      <c r="A125" s="100" t="s">
        <v>349</v>
      </c>
      <c r="B125" s="101" t="s">
        <v>169</v>
      </c>
      <c r="C125" s="101">
        <f t="shared" si="27"/>
        <v>0</v>
      </c>
      <c r="D125" s="101">
        <f t="shared" si="32"/>
        <v>0</v>
      </c>
      <c r="E125" s="101"/>
      <c r="F125" s="101"/>
      <c r="G125" s="101"/>
      <c r="H125" s="101"/>
      <c r="I125" s="101"/>
      <c r="J125" s="101"/>
      <c r="K125" s="101"/>
      <c r="L125" s="101">
        <f t="shared" si="47"/>
        <v>0</v>
      </c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>
        <f t="shared" si="48"/>
        <v>0</v>
      </c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</row>
    <row r="126" spans="1:67">
      <c r="A126" s="100" t="s">
        <v>350</v>
      </c>
      <c r="B126" s="101" t="s">
        <v>351</v>
      </c>
      <c r="C126" s="101">
        <f t="shared" si="27"/>
        <v>0</v>
      </c>
      <c r="D126" s="101">
        <f t="shared" si="32"/>
        <v>0</v>
      </c>
      <c r="E126" s="101"/>
      <c r="F126" s="101"/>
      <c r="G126" s="101"/>
      <c r="H126" s="101"/>
      <c r="I126" s="101"/>
      <c r="J126" s="101"/>
      <c r="K126" s="101"/>
      <c r="L126" s="101">
        <f t="shared" si="47"/>
        <v>0</v>
      </c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>
        <f t="shared" si="48"/>
        <v>0</v>
      </c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</row>
    <row r="127" spans="1:67">
      <c r="A127" s="100" t="s">
        <v>352</v>
      </c>
      <c r="B127" s="101" t="s">
        <v>192</v>
      </c>
      <c r="C127" s="101">
        <f t="shared" si="27"/>
        <v>0</v>
      </c>
      <c r="D127" s="101">
        <f t="shared" si="32"/>
        <v>0</v>
      </c>
      <c r="E127" s="101"/>
      <c r="F127" s="101"/>
      <c r="G127" s="101"/>
      <c r="H127" s="101"/>
      <c r="I127" s="101"/>
      <c r="J127" s="101"/>
      <c r="K127" s="101"/>
      <c r="L127" s="101">
        <f t="shared" si="47"/>
        <v>0</v>
      </c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>
        <f t="shared" si="48"/>
        <v>0</v>
      </c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</row>
    <row r="128" spans="1:67">
      <c r="A128" s="100" t="s">
        <v>353</v>
      </c>
      <c r="B128" s="101" t="s">
        <v>354</v>
      </c>
      <c r="C128" s="101">
        <f t="shared" si="27"/>
        <v>0</v>
      </c>
      <c r="D128" s="101">
        <f t="shared" si="32"/>
        <v>0</v>
      </c>
      <c r="E128" s="101"/>
      <c r="F128" s="101"/>
      <c r="G128" s="101"/>
      <c r="H128" s="101"/>
      <c r="I128" s="101"/>
      <c r="J128" s="101"/>
      <c r="K128" s="101"/>
      <c r="L128" s="101">
        <f t="shared" si="47"/>
        <v>0</v>
      </c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>
        <f t="shared" si="48"/>
        <v>0</v>
      </c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</row>
    <row r="129" spans="1:67">
      <c r="A129" s="100" t="s">
        <v>355</v>
      </c>
      <c r="B129" s="101" t="s">
        <v>356</v>
      </c>
      <c r="C129" s="101">
        <f t="shared" si="27"/>
        <v>0</v>
      </c>
      <c r="D129" s="101">
        <f t="shared" si="32"/>
        <v>0</v>
      </c>
      <c r="E129" s="101"/>
      <c r="F129" s="101"/>
      <c r="G129" s="101"/>
      <c r="H129" s="101"/>
      <c r="I129" s="101"/>
      <c r="J129" s="101"/>
      <c r="K129" s="101"/>
      <c r="L129" s="101">
        <f t="shared" si="47"/>
        <v>0</v>
      </c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>
        <f t="shared" si="48"/>
        <v>0</v>
      </c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</row>
    <row r="130" spans="1:67">
      <c r="A130" s="100" t="s">
        <v>357</v>
      </c>
      <c r="B130" s="101" t="s">
        <v>167</v>
      </c>
      <c r="C130" s="101">
        <f t="shared" si="27"/>
        <v>0</v>
      </c>
      <c r="D130" s="101">
        <f t="shared" si="32"/>
        <v>0</v>
      </c>
      <c r="E130" s="101"/>
      <c r="F130" s="101"/>
      <c r="G130" s="101"/>
      <c r="H130" s="101"/>
      <c r="I130" s="101"/>
      <c r="J130" s="101"/>
      <c r="K130" s="101"/>
      <c r="L130" s="101">
        <f t="shared" si="47"/>
        <v>0</v>
      </c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>
        <f t="shared" si="48"/>
        <v>0</v>
      </c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</row>
    <row r="131" spans="1:67">
      <c r="A131" s="100" t="s">
        <v>358</v>
      </c>
      <c r="B131" s="101" t="s">
        <v>169</v>
      </c>
      <c r="C131" s="101">
        <f t="shared" si="27"/>
        <v>0</v>
      </c>
      <c r="D131" s="101">
        <f t="shared" si="32"/>
        <v>0</v>
      </c>
      <c r="E131" s="101"/>
      <c r="F131" s="101"/>
      <c r="G131" s="101"/>
      <c r="H131" s="101"/>
      <c r="I131" s="101"/>
      <c r="J131" s="101"/>
      <c r="K131" s="101"/>
      <c r="L131" s="101">
        <f t="shared" si="47"/>
        <v>0</v>
      </c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>
        <f t="shared" si="48"/>
        <v>0</v>
      </c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</row>
    <row r="132" spans="1:67">
      <c r="A132" s="100" t="s">
        <v>359</v>
      </c>
      <c r="B132" s="101" t="s">
        <v>192</v>
      </c>
      <c r="C132" s="101">
        <f t="shared" si="27"/>
        <v>0</v>
      </c>
      <c r="D132" s="101">
        <f t="shared" si="32"/>
        <v>0</v>
      </c>
      <c r="E132" s="101"/>
      <c r="F132" s="101"/>
      <c r="G132" s="101"/>
      <c r="H132" s="101"/>
      <c r="I132" s="101"/>
      <c r="J132" s="101"/>
      <c r="K132" s="101"/>
      <c r="L132" s="101">
        <f t="shared" si="47"/>
        <v>0</v>
      </c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>
        <f t="shared" si="48"/>
        <v>0</v>
      </c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</row>
    <row r="133" spans="1:67">
      <c r="A133" s="100" t="s">
        <v>360</v>
      </c>
      <c r="B133" s="101" t="s">
        <v>361</v>
      </c>
      <c r="C133" s="101">
        <f t="shared" si="27"/>
        <v>0</v>
      </c>
      <c r="D133" s="101">
        <f t="shared" si="32"/>
        <v>0</v>
      </c>
      <c r="E133" s="101"/>
      <c r="F133" s="101"/>
      <c r="G133" s="101"/>
      <c r="H133" s="101"/>
      <c r="I133" s="101"/>
      <c r="J133" s="101"/>
      <c r="K133" s="101"/>
      <c r="L133" s="101">
        <f t="shared" si="47"/>
        <v>0</v>
      </c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>
        <f t="shared" si="48"/>
        <v>0</v>
      </c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</row>
    <row r="134" spans="1:67">
      <c r="A134" s="100" t="s">
        <v>362</v>
      </c>
      <c r="B134" s="101" t="s">
        <v>363</v>
      </c>
      <c r="C134" s="101">
        <f t="shared" ref="C134:C197" si="49">D134+L134+AJ134+AU134+AX134+BB134+BK134</f>
        <v>0</v>
      </c>
      <c r="D134" s="101">
        <f t="shared" si="32"/>
        <v>0</v>
      </c>
      <c r="E134" s="101"/>
      <c r="F134" s="101"/>
      <c r="G134" s="101"/>
      <c r="H134" s="101"/>
      <c r="I134" s="101"/>
      <c r="J134" s="101"/>
      <c r="K134" s="101"/>
      <c r="L134" s="101">
        <f t="shared" si="47"/>
        <v>0</v>
      </c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>
        <f t="shared" si="48"/>
        <v>0</v>
      </c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</row>
    <row r="135" spans="1:67">
      <c r="A135" s="100" t="s">
        <v>364</v>
      </c>
      <c r="B135" s="101" t="s">
        <v>167</v>
      </c>
      <c r="C135" s="101">
        <f t="shared" si="49"/>
        <v>0</v>
      </c>
      <c r="D135" s="101">
        <f t="shared" si="32"/>
        <v>0</v>
      </c>
      <c r="E135" s="101"/>
      <c r="F135" s="101"/>
      <c r="G135" s="101"/>
      <c r="H135" s="101"/>
      <c r="I135" s="101"/>
      <c r="J135" s="101"/>
      <c r="K135" s="101"/>
      <c r="L135" s="101">
        <f t="shared" si="47"/>
        <v>0</v>
      </c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>
        <f t="shared" si="48"/>
        <v>0</v>
      </c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</row>
    <row r="136" spans="1:67">
      <c r="A136" s="100" t="s">
        <v>365</v>
      </c>
      <c r="B136" s="101" t="s">
        <v>192</v>
      </c>
      <c r="C136" s="101">
        <f t="shared" si="49"/>
        <v>0</v>
      </c>
      <c r="D136" s="101">
        <f t="shared" si="32"/>
        <v>0</v>
      </c>
      <c r="E136" s="101"/>
      <c r="F136" s="101"/>
      <c r="G136" s="101"/>
      <c r="H136" s="101"/>
      <c r="I136" s="101"/>
      <c r="J136" s="101"/>
      <c r="K136" s="101"/>
      <c r="L136" s="101">
        <f t="shared" si="47"/>
        <v>0</v>
      </c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>
        <f t="shared" si="48"/>
        <v>0</v>
      </c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</row>
    <row r="137" spans="1:67">
      <c r="A137" s="100" t="s">
        <v>366</v>
      </c>
      <c r="B137" s="101" t="s">
        <v>367</v>
      </c>
      <c r="C137" s="101">
        <f t="shared" si="49"/>
        <v>0</v>
      </c>
      <c r="D137" s="101">
        <f t="shared" si="32"/>
        <v>0</v>
      </c>
      <c r="E137" s="101"/>
      <c r="F137" s="101"/>
      <c r="G137" s="101"/>
      <c r="H137" s="101"/>
      <c r="I137" s="101"/>
      <c r="J137" s="101"/>
      <c r="K137" s="101"/>
      <c r="L137" s="101">
        <f t="shared" si="47"/>
        <v>0</v>
      </c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>
        <f t="shared" si="48"/>
        <v>0</v>
      </c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</row>
    <row r="138" spans="1:67">
      <c r="A138" s="100" t="s">
        <v>368</v>
      </c>
      <c r="B138" s="101" t="s">
        <v>369</v>
      </c>
      <c r="C138" s="101">
        <f t="shared" si="49"/>
        <v>0</v>
      </c>
      <c r="D138" s="101">
        <f t="shared" si="32"/>
        <v>0</v>
      </c>
      <c r="E138" s="101"/>
      <c r="F138" s="101"/>
      <c r="G138" s="101"/>
      <c r="H138" s="101"/>
      <c r="I138" s="101"/>
      <c r="J138" s="101"/>
      <c r="K138" s="101"/>
      <c r="L138" s="101">
        <f t="shared" si="47"/>
        <v>0</v>
      </c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>
        <f t="shared" si="48"/>
        <v>0</v>
      </c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</row>
    <row r="139" spans="1:67">
      <c r="A139" s="100" t="s">
        <v>370</v>
      </c>
      <c r="B139" s="101" t="s">
        <v>167</v>
      </c>
      <c r="C139" s="101">
        <f t="shared" si="49"/>
        <v>0</v>
      </c>
      <c r="D139" s="101">
        <f t="shared" si="32"/>
        <v>0</v>
      </c>
      <c r="E139" s="101"/>
      <c r="F139" s="101"/>
      <c r="G139" s="101"/>
      <c r="H139" s="101"/>
      <c r="I139" s="101"/>
      <c r="J139" s="101"/>
      <c r="K139" s="101"/>
      <c r="L139" s="101">
        <f t="shared" si="47"/>
        <v>0</v>
      </c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>
        <f t="shared" si="48"/>
        <v>0</v>
      </c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</row>
    <row r="140" spans="1:67">
      <c r="A140" s="100" t="s">
        <v>371</v>
      </c>
      <c r="B140" s="101" t="s">
        <v>169</v>
      </c>
      <c r="C140" s="101">
        <f t="shared" si="49"/>
        <v>0</v>
      </c>
      <c r="D140" s="101">
        <f t="shared" si="32"/>
        <v>0</v>
      </c>
      <c r="E140" s="101"/>
      <c r="F140" s="101"/>
      <c r="G140" s="101"/>
      <c r="H140" s="101"/>
      <c r="I140" s="101"/>
      <c r="J140" s="101"/>
      <c r="K140" s="101"/>
      <c r="L140" s="101">
        <f t="shared" si="47"/>
        <v>0</v>
      </c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>
        <f t="shared" si="48"/>
        <v>0</v>
      </c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</row>
    <row r="141" spans="1:67">
      <c r="A141" s="100" t="s">
        <v>372</v>
      </c>
      <c r="B141" s="101" t="s">
        <v>373</v>
      </c>
      <c r="C141" s="101">
        <f t="shared" si="49"/>
        <v>0</v>
      </c>
      <c r="D141" s="101">
        <f>SUM(D142:D144)</f>
        <v>0</v>
      </c>
      <c r="E141" s="101">
        <f t="shared" ref="E141:BO141" si="50">SUM(E142:E144)</f>
        <v>0</v>
      </c>
      <c r="F141" s="101">
        <f t="shared" si="50"/>
        <v>0</v>
      </c>
      <c r="G141" s="101">
        <f t="shared" si="50"/>
        <v>0</v>
      </c>
      <c r="H141" s="101">
        <f t="shared" si="50"/>
        <v>0</v>
      </c>
      <c r="I141" s="101">
        <f t="shared" si="50"/>
        <v>0</v>
      </c>
      <c r="J141" s="101">
        <f t="shared" si="50"/>
        <v>0</v>
      </c>
      <c r="K141" s="101">
        <f t="shared" si="50"/>
        <v>0</v>
      </c>
      <c r="L141" s="101">
        <f t="shared" si="50"/>
        <v>0</v>
      </c>
      <c r="M141" s="101">
        <f t="shared" si="50"/>
        <v>0</v>
      </c>
      <c r="N141" s="101">
        <f t="shared" si="50"/>
        <v>0</v>
      </c>
      <c r="O141" s="101">
        <f t="shared" si="50"/>
        <v>0</v>
      </c>
      <c r="P141" s="101">
        <f t="shared" si="50"/>
        <v>0</v>
      </c>
      <c r="Q141" s="101">
        <f t="shared" si="50"/>
        <v>0</v>
      </c>
      <c r="R141" s="101">
        <f t="shared" si="50"/>
        <v>0</v>
      </c>
      <c r="S141" s="101">
        <f t="shared" si="50"/>
        <v>0</v>
      </c>
      <c r="T141" s="101">
        <f t="shared" si="50"/>
        <v>0</v>
      </c>
      <c r="U141" s="101">
        <f t="shared" si="50"/>
        <v>0</v>
      </c>
      <c r="V141" s="101">
        <f t="shared" si="50"/>
        <v>0</v>
      </c>
      <c r="W141" s="101">
        <f t="shared" si="50"/>
        <v>0</v>
      </c>
      <c r="X141" s="101">
        <f t="shared" si="50"/>
        <v>0</v>
      </c>
      <c r="Y141" s="101">
        <f t="shared" si="50"/>
        <v>0</v>
      </c>
      <c r="Z141" s="101">
        <f t="shared" si="50"/>
        <v>0</v>
      </c>
      <c r="AA141" s="101"/>
      <c r="AB141" s="101"/>
      <c r="AC141" s="101">
        <f t="shared" si="50"/>
        <v>0</v>
      </c>
      <c r="AD141" s="101">
        <f t="shared" si="50"/>
        <v>0</v>
      </c>
      <c r="AE141" s="101">
        <f t="shared" si="50"/>
        <v>0</v>
      </c>
      <c r="AF141" s="101">
        <f t="shared" si="50"/>
        <v>0</v>
      </c>
      <c r="AG141" s="101">
        <f t="shared" si="50"/>
        <v>0</v>
      </c>
      <c r="AH141" s="101">
        <f t="shared" si="50"/>
        <v>0</v>
      </c>
      <c r="AI141" s="101">
        <f t="shared" si="50"/>
        <v>0</v>
      </c>
      <c r="AJ141" s="101">
        <f t="shared" si="50"/>
        <v>0</v>
      </c>
      <c r="AK141" s="101">
        <f t="shared" si="50"/>
        <v>0</v>
      </c>
      <c r="AL141" s="101">
        <f t="shared" si="50"/>
        <v>0</v>
      </c>
      <c r="AM141" s="101">
        <f t="shared" si="50"/>
        <v>0</v>
      </c>
      <c r="AN141" s="101">
        <f t="shared" si="50"/>
        <v>0</v>
      </c>
      <c r="AO141" s="101">
        <f t="shared" si="50"/>
        <v>0</v>
      </c>
      <c r="AP141" s="101">
        <f t="shared" si="50"/>
        <v>0</v>
      </c>
      <c r="AQ141" s="101">
        <f t="shared" si="50"/>
        <v>0</v>
      </c>
      <c r="AR141" s="101">
        <f t="shared" si="50"/>
        <v>0</v>
      </c>
      <c r="AS141" s="101">
        <f t="shared" si="50"/>
        <v>0</v>
      </c>
      <c r="AT141" s="101">
        <f t="shared" si="50"/>
        <v>0</v>
      </c>
      <c r="AU141" s="101">
        <f t="shared" si="50"/>
        <v>0</v>
      </c>
      <c r="AV141" s="101">
        <f t="shared" si="50"/>
        <v>0</v>
      </c>
      <c r="AW141" s="101">
        <f t="shared" si="50"/>
        <v>0</v>
      </c>
      <c r="AX141" s="101"/>
      <c r="AY141" s="101"/>
      <c r="AZ141" s="101"/>
      <c r="BA141" s="101"/>
      <c r="BB141" s="101">
        <f t="shared" si="50"/>
        <v>0</v>
      </c>
      <c r="BC141" s="101">
        <f t="shared" si="50"/>
        <v>0</v>
      </c>
      <c r="BD141" s="101">
        <f t="shared" si="50"/>
        <v>0</v>
      </c>
      <c r="BE141" s="101">
        <f t="shared" si="50"/>
        <v>0</v>
      </c>
      <c r="BF141" s="101">
        <f t="shared" si="50"/>
        <v>0</v>
      </c>
      <c r="BG141" s="101">
        <f t="shared" si="50"/>
        <v>0</v>
      </c>
      <c r="BH141" s="101">
        <f t="shared" si="50"/>
        <v>0</v>
      </c>
      <c r="BI141" s="101">
        <f t="shared" si="50"/>
        <v>0</v>
      </c>
      <c r="BJ141" s="101">
        <f t="shared" si="50"/>
        <v>0</v>
      </c>
      <c r="BK141" s="101">
        <f t="shared" si="50"/>
        <v>0</v>
      </c>
      <c r="BL141" s="101">
        <f t="shared" si="50"/>
        <v>0</v>
      </c>
      <c r="BM141" s="101">
        <f t="shared" si="50"/>
        <v>0</v>
      </c>
      <c r="BN141" s="101">
        <f t="shared" si="50"/>
        <v>0</v>
      </c>
      <c r="BO141" s="101">
        <f t="shared" si="50"/>
        <v>0</v>
      </c>
    </row>
    <row r="142" spans="1:67">
      <c r="A142" s="100" t="s">
        <v>374</v>
      </c>
      <c r="B142" s="101" t="s">
        <v>167</v>
      </c>
      <c r="C142" s="101">
        <f t="shared" si="49"/>
        <v>0</v>
      </c>
      <c r="D142" s="101">
        <f t="shared" si="32"/>
        <v>0</v>
      </c>
      <c r="E142" s="101"/>
      <c r="F142" s="101"/>
      <c r="G142" s="101"/>
      <c r="H142" s="101"/>
      <c r="I142" s="101"/>
      <c r="J142" s="101"/>
      <c r="K142" s="101"/>
      <c r="L142" s="101">
        <f t="shared" ref="L142:L155" si="51">SUM(M142:AI142)</f>
        <v>0</v>
      </c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>
        <f>SUM(AK142:AT142)</f>
        <v>0</v>
      </c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</row>
    <row r="143" spans="1:67">
      <c r="A143" s="100" t="s">
        <v>375</v>
      </c>
      <c r="B143" s="101" t="s">
        <v>169</v>
      </c>
      <c r="C143" s="101">
        <f t="shared" si="49"/>
        <v>0</v>
      </c>
      <c r="D143" s="101">
        <f t="shared" si="32"/>
        <v>0</v>
      </c>
      <c r="E143" s="101"/>
      <c r="F143" s="101"/>
      <c r="G143" s="101"/>
      <c r="H143" s="101"/>
      <c r="I143" s="101"/>
      <c r="J143" s="101"/>
      <c r="K143" s="101"/>
      <c r="L143" s="101">
        <f t="shared" si="51"/>
        <v>0</v>
      </c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>
        <f>SUM(AK143:AT143)</f>
        <v>0</v>
      </c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</row>
    <row r="144" spans="1:67">
      <c r="A144" s="100" t="s">
        <v>376</v>
      </c>
      <c r="B144" s="101" t="s">
        <v>373</v>
      </c>
      <c r="C144" s="101">
        <f t="shared" si="49"/>
        <v>0</v>
      </c>
      <c r="D144" s="101">
        <f t="shared" si="32"/>
        <v>0</v>
      </c>
      <c r="E144" s="101"/>
      <c r="F144" s="101"/>
      <c r="G144" s="101"/>
      <c r="H144" s="101"/>
      <c r="I144" s="101"/>
      <c r="J144" s="101"/>
      <c r="K144" s="101"/>
      <c r="L144" s="101">
        <f t="shared" si="51"/>
        <v>0</v>
      </c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>
        <f>SUM(AK144:AT144)</f>
        <v>0</v>
      </c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</row>
    <row r="145" spans="1:67">
      <c r="A145" s="100" t="s">
        <v>377</v>
      </c>
      <c r="B145" s="101" t="s">
        <v>378</v>
      </c>
      <c r="C145" s="101">
        <f t="shared" si="49"/>
        <v>30.60770875</v>
      </c>
      <c r="D145" s="101">
        <f>SUM(D146)</f>
        <v>27.98229375</v>
      </c>
      <c r="E145" s="101">
        <f t="shared" ref="E145:BO145" si="52">SUM(E146)</f>
        <v>9.3924</v>
      </c>
      <c r="F145" s="101">
        <f t="shared" si="52"/>
        <v>0</v>
      </c>
      <c r="G145" s="101">
        <f t="shared" si="52"/>
        <v>0</v>
      </c>
      <c r="H145" s="101">
        <f t="shared" si="52"/>
        <v>7.58799375</v>
      </c>
      <c r="I145" s="101">
        <f t="shared" si="52"/>
        <v>0</v>
      </c>
      <c r="J145" s="101">
        <f t="shared" si="52"/>
        <v>11.0019</v>
      </c>
      <c r="K145" s="101">
        <f t="shared" si="52"/>
        <v>0</v>
      </c>
      <c r="L145" s="101">
        <f t="shared" si="51"/>
        <v>1.019715</v>
      </c>
      <c r="M145" s="101">
        <f t="shared" si="52"/>
        <v>0</v>
      </c>
      <c r="N145" s="101">
        <f t="shared" si="52"/>
        <v>0</v>
      </c>
      <c r="O145" s="101">
        <f t="shared" si="52"/>
        <v>0</v>
      </c>
      <c r="P145" s="101">
        <f t="shared" si="52"/>
        <v>0</v>
      </c>
      <c r="Q145" s="101">
        <f t="shared" si="52"/>
        <v>0</v>
      </c>
      <c r="R145" s="101">
        <f t="shared" si="52"/>
        <v>0</v>
      </c>
      <c r="S145" s="101">
        <f t="shared" si="52"/>
        <v>0</v>
      </c>
      <c r="T145" s="101">
        <f t="shared" si="52"/>
        <v>0</v>
      </c>
      <c r="U145" s="101">
        <f t="shared" si="52"/>
        <v>0</v>
      </c>
      <c r="V145" s="101">
        <f t="shared" si="52"/>
        <v>0</v>
      </c>
      <c r="W145" s="101">
        <f t="shared" si="52"/>
        <v>0</v>
      </c>
      <c r="X145" s="101">
        <f t="shared" si="52"/>
        <v>0</v>
      </c>
      <c r="Y145" s="101">
        <f t="shared" si="52"/>
        <v>0</v>
      </c>
      <c r="Z145" s="101">
        <f t="shared" si="52"/>
        <v>0.3059145</v>
      </c>
      <c r="AA145" s="101">
        <f t="shared" si="52"/>
        <v>0</v>
      </c>
      <c r="AB145" s="101">
        <f t="shared" si="52"/>
        <v>0</v>
      </c>
      <c r="AC145" s="101">
        <f t="shared" si="52"/>
        <v>0</v>
      </c>
      <c r="AD145" s="101">
        <f t="shared" si="52"/>
        <v>0</v>
      </c>
      <c r="AE145" s="101">
        <f t="shared" si="52"/>
        <v>0</v>
      </c>
      <c r="AF145" s="101">
        <f t="shared" si="52"/>
        <v>0.3059145</v>
      </c>
      <c r="AG145" s="101">
        <f t="shared" si="52"/>
        <v>0.407886</v>
      </c>
      <c r="AH145" s="101">
        <f t="shared" si="52"/>
        <v>0</v>
      </c>
      <c r="AI145" s="101">
        <f t="shared" si="52"/>
        <v>0</v>
      </c>
      <c r="AJ145" s="101">
        <f t="shared" si="52"/>
        <v>1.6057</v>
      </c>
      <c r="AK145" s="101">
        <f t="shared" si="52"/>
        <v>0</v>
      </c>
      <c r="AL145" s="101">
        <f t="shared" si="52"/>
        <v>0</v>
      </c>
      <c r="AM145" s="101">
        <f t="shared" si="52"/>
        <v>0</v>
      </c>
      <c r="AN145" s="101">
        <f t="shared" si="52"/>
        <v>0</v>
      </c>
      <c r="AO145" s="101">
        <f t="shared" si="52"/>
        <v>0</v>
      </c>
      <c r="AP145" s="101">
        <f t="shared" si="52"/>
        <v>0</v>
      </c>
      <c r="AQ145" s="101">
        <f t="shared" si="52"/>
        <v>0</v>
      </c>
      <c r="AR145" s="101">
        <f t="shared" si="52"/>
        <v>0</v>
      </c>
      <c r="AS145" s="101">
        <f t="shared" si="52"/>
        <v>0</v>
      </c>
      <c r="AT145" s="101">
        <f t="shared" si="52"/>
        <v>1.6057</v>
      </c>
      <c r="AU145" s="101">
        <f t="shared" si="52"/>
        <v>0</v>
      </c>
      <c r="AV145" s="101">
        <f t="shared" si="52"/>
        <v>0</v>
      </c>
      <c r="AW145" s="101">
        <f t="shared" si="52"/>
        <v>0</v>
      </c>
      <c r="AX145" s="101"/>
      <c r="AY145" s="101"/>
      <c r="AZ145" s="101"/>
      <c r="BA145" s="101"/>
      <c r="BB145" s="101">
        <f t="shared" si="52"/>
        <v>0</v>
      </c>
      <c r="BC145" s="101">
        <f t="shared" si="52"/>
        <v>0</v>
      </c>
      <c r="BD145" s="101">
        <f t="shared" si="52"/>
        <v>0</v>
      </c>
      <c r="BE145" s="101">
        <f t="shared" si="52"/>
        <v>0</v>
      </c>
      <c r="BF145" s="101">
        <f t="shared" si="52"/>
        <v>0</v>
      </c>
      <c r="BG145" s="101">
        <f t="shared" si="52"/>
        <v>0</v>
      </c>
      <c r="BH145" s="101">
        <f t="shared" si="52"/>
        <v>0</v>
      </c>
      <c r="BI145" s="101">
        <f t="shared" si="52"/>
        <v>0</v>
      </c>
      <c r="BJ145" s="101">
        <f t="shared" si="52"/>
        <v>0</v>
      </c>
      <c r="BK145" s="101">
        <f t="shared" si="52"/>
        <v>0</v>
      </c>
      <c r="BL145" s="101">
        <f t="shared" si="52"/>
        <v>0</v>
      </c>
      <c r="BM145" s="101">
        <f t="shared" si="52"/>
        <v>0</v>
      </c>
      <c r="BN145" s="101">
        <f t="shared" si="52"/>
        <v>0</v>
      </c>
      <c r="BO145" s="101">
        <f t="shared" si="52"/>
        <v>0</v>
      </c>
    </row>
    <row r="146" spans="1:67">
      <c r="A146" s="100" t="s">
        <v>379</v>
      </c>
      <c r="B146" s="101" t="s">
        <v>378</v>
      </c>
      <c r="C146" s="101">
        <f t="shared" si="49"/>
        <v>30.60770875</v>
      </c>
      <c r="D146" s="101">
        <f t="shared" ref="D146:D211" si="53">SUM(E146:K146)</f>
        <v>27.98229375</v>
      </c>
      <c r="E146" s="101">
        <v>9.3924</v>
      </c>
      <c r="F146" s="101">
        <v>0</v>
      </c>
      <c r="G146" s="101">
        <v>0</v>
      </c>
      <c r="H146" s="101">
        <v>7.58799375</v>
      </c>
      <c r="I146" s="101">
        <v>0</v>
      </c>
      <c r="J146" s="101">
        <v>11.0019</v>
      </c>
      <c r="K146" s="101">
        <v>0</v>
      </c>
      <c r="L146" s="101">
        <f t="shared" si="51"/>
        <v>1.019715</v>
      </c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>
        <v>0.3059145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0.3059145</v>
      </c>
      <c r="AG146" s="101">
        <v>0.407886</v>
      </c>
      <c r="AH146" s="101"/>
      <c r="AI146" s="101"/>
      <c r="AJ146" s="101">
        <f t="shared" ref="AJ146:AJ155" si="54">SUM(AK146:AT146)</f>
        <v>1.6057</v>
      </c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>
        <v>1.6057</v>
      </c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</row>
    <row r="147" spans="1:67">
      <c r="A147" s="100" t="s">
        <v>380</v>
      </c>
      <c r="B147" s="101" t="s">
        <v>381</v>
      </c>
      <c r="C147" s="101">
        <f t="shared" si="49"/>
        <v>0</v>
      </c>
      <c r="D147" s="101">
        <f t="shared" si="53"/>
        <v>0</v>
      </c>
      <c r="E147" s="101"/>
      <c r="F147" s="101"/>
      <c r="G147" s="101"/>
      <c r="H147" s="101"/>
      <c r="I147" s="101"/>
      <c r="J147" s="101"/>
      <c r="K147" s="101"/>
      <c r="L147" s="101">
        <f t="shared" si="51"/>
        <v>0</v>
      </c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>
        <f t="shared" si="54"/>
        <v>0</v>
      </c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</row>
    <row r="148" spans="1:67">
      <c r="A148" s="100" t="s">
        <v>382</v>
      </c>
      <c r="B148" s="101" t="s">
        <v>383</v>
      </c>
      <c r="C148" s="101">
        <f t="shared" si="49"/>
        <v>0</v>
      </c>
      <c r="D148" s="101">
        <f t="shared" si="53"/>
        <v>0</v>
      </c>
      <c r="E148" s="101"/>
      <c r="F148" s="101"/>
      <c r="G148" s="101"/>
      <c r="H148" s="101"/>
      <c r="I148" s="101"/>
      <c r="J148" s="101"/>
      <c r="K148" s="101"/>
      <c r="L148" s="101">
        <f t="shared" si="51"/>
        <v>0</v>
      </c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>
        <f t="shared" si="54"/>
        <v>0</v>
      </c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</row>
    <row r="149" spans="1:67">
      <c r="A149" s="100"/>
      <c r="B149" s="101"/>
      <c r="C149" s="101">
        <f t="shared" si="49"/>
        <v>0</v>
      </c>
      <c r="D149" s="101">
        <f t="shared" si="53"/>
        <v>0</v>
      </c>
      <c r="E149" s="101"/>
      <c r="F149" s="101"/>
      <c r="G149" s="101"/>
      <c r="H149" s="101"/>
      <c r="I149" s="101"/>
      <c r="J149" s="101"/>
      <c r="K149" s="101"/>
      <c r="L149" s="101">
        <f t="shared" si="51"/>
        <v>0</v>
      </c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>
        <f t="shared" si="54"/>
        <v>0</v>
      </c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</row>
    <row r="150" spans="1:67">
      <c r="A150" s="100" t="s">
        <v>384</v>
      </c>
      <c r="B150" s="101" t="s">
        <v>385</v>
      </c>
      <c r="C150" s="101">
        <f t="shared" si="49"/>
        <v>0</v>
      </c>
      <c r="D150" s="101">
        <f t="shared" si="53"/>
        <v>0</v>
      </c>
      <c r="E150" s="101"/>
      <c r="F150" s="101"/>
      <c r="G150" s="101"/>
      <c r="H150" s="101"/>
      <c r="I150" s="101"/>
      <c r="J150" s="101"/>
      <c r="K150" s="101"/>
      <c r="L150" s="101">
        <f t="shared" si="51"/>
        <v>0</v>
      </c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>
        <f t="shared" si="54"/>
        <v>0</v>
      </c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</row>
    <row r="151" spans="1:67">
      <c r="A151" s="100" t="s">
        <v>386</v>
      </c>
      <c r="B151" s="101" t="s">
        <v>387</v>
      </c>
      <c r="C151" s="101">
        <f t="shared" si="49"/>
        <v>0</v>
      </c>
      <c r="D151" s="101">
        <f t="shared" si="53"/>
        <v>0</v>
      </c>
      <c r="E151" s="101"/>
      <c r="F151" s="101"/>
      <c r="G151" s="101"/>
      <c r="H151" s="101"/>
      <c r="I151" s="101"/>
      <c r="J151" s="101"/>
      <c r="K151" s="101"/>
      <c r="L151" s="101">
        <f t="shared" si="51"/>
        <v>0</v>
      </c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>
        <f t="shared" si="54"/>
        <v>0</v>
      </c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</row>
    <row r="152" spans="1:67">
      <c r="A152" s="100" t="s">
        <v>388</v>
      </c>
      <c r="B152" s="101" t="s">
        <v>389</v>
      </c>
      <c r="C152" s="101">
        <f t="shared" si="49"/>
        <v>0</v>
      </c>
      <c r="D152" s="101">
        <f t="shared" si="53"/>
        <v>0</v>
      </c>
      <c r="E152" s="101"/>
      <c r="F152" s="101"/>
      <c r="G152" s="101"/>
      <c r="H152" s="101"/>
      <c r="I152" s="101"/>
      <c r="J152" s="101"/>
      <c r="K152" s="101"/>
      <c r="L152" s="101">
        <f t="shared" si="51"/>
        <v>0</v>
      </c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>
        <f t="shared" si="54"/>
        <v>0</v>
      </c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</row>
    <row r="153" spans="1:67">
      <c r="A153" s="100" t="s">
        <v>390</v>
      </c>
      <c r="B153" s="101" t="s">
        <v>391</v>
      </c>
      <c r="C153" s="101">
        <f t="shared" si="49"/>
        <v>0</v>
      </c>
      <c r="D153" s="101">
        <f t="shared" si="53"/>
        <v>0</v>
      </c>
      <c r="E153" s="101"/>
      <c r="F153" s="101"/>
      <c r="G153" s="101"/>
      <c r="H153" s="101"/>
      <c r="I153" s="101"/>
      <c r="J153" s="101"/>
      <c r="K153" s="101"/>
      <c r="L153" s="101">
        <f t="shared" si="51"/>
        <v>0</v>
      </c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>
        <f t="shared" si="54"/>
        <v>0</v>
      </c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</row>
    <row r="154" spans="1:67">
      <c r="A154" s="100" t="s">
        <v>392</v>
      </c>
      <c r="B154" s="101" t="s">
        <v>393</v>
      </c>
      <c r="C154" s="101">
        <f t="shared" si="49"/>
        <v>0</v>
      </c>
      <c r="D154" s="101">
        <f t="shared" si="53"/>
        <v>0</v>
      </c>
      <c r="E154" s="101"/>
      <c r="F154" s="101"/>
      <c r="G154" s="101"/>
      <c r="H154" s="101"/>
      <c r="I154" s="101"/>
      <c r="J154" s="101"/>
      <c r="K154" s="101"/>
      <c r="L154" s="101">
        <f t="shared" si="51"/>
        <v>0</v>
      </c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>
        <f t="shared" si="54"/>
        <v>0</v>
      </c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</row>
    <row r="155" spans="1:67">
      <c r="A155" s="100" t="s">
        <v>394</v>
      </c>
      <c r="B155" s="101" t="s">
        <v>395</v>
      </c>
      <c r="C155" s="101">
        <f t="shared" si="49"/>
        <v>0</v>
      </c>
      <c r="D155" s="101">
        <f t="shared" si="53"/>
        <v>0</v>
      </c>
      <c r="E155" s="101"/>
      <c r="F155" s="101"/>
      <c r="G155" s="101"/>
      <c r="H155" s="101"/>
      <c r="I155" s="101"/>
      <c r="J155" s="101"/>
      <c r="K155" s="101"/>
      <c r="L155" s="101">
        <f t="shared" si="51"/>
        <v>0</v>
      </c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>
        <f t="shared" si="54"/>
        <v>0</v>
      </c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</row>
    <row r="156" spans="1:67">
      <c r="A156" s="100" t="s">
        <v>396</v>
      </c>
      <c r="B156" s="101" t="s">
        <v>397</v>
      </c>
      <c r="C156" s="101">
        <f t="shared" si="49"/>
        <v>1348.219962</v>
      </c>
      <c r="D156" s="101">
        <f>D157+D163+D177+D179+D186+D191+D198+D203</f>
        <v>912.067595</v>
      </c>
      <c r="E156" s="101">
        <f t="shared" ref="E156:BO156" si="55">E157+E163+E177+E179+E186+E191+E198+E203</f>
        <v>191.4348</v>
      </c>
      <c r="F156" s="101">
        <f t="shared" si="55"/>
        <v>279.3624</v>
      </c>
      <c r="G156" s="101">
        <f t="shared" si="55"/>
        <v>20.0389</v>
      </c>
      <c r="H156" s="101">
        <f t="shared" si="55"/>
        <v>190.787195</v>
      </c>
      <c r="I156" s="101">
        <f t="shared" si="55"/>
        <v>0</v>
      </c>
      <c r="J156" s="101">
        <f t="shared" si="55"/>
        <v>3.9443</v>
      </c>
      <c r="K156" s="101">
        <f t="shared" si="55"/>
        <v>226.5</v>
      </c>
      <c r="L156" s="101">
        <f>L157+L163+L177+L179+L186+L191+L195+L198+L203</f>
        <v>238.764167</v>
      </c>
      <c r="M156" s="101">
        <f t="shared" si="55"/>
        <v>24.283</v>
      </c>
      <c r="N156" s="101">
        <f t="shared" si="55"/>
        <v>17.536</v>
      </c>
      <c r="O156" s="101">
        <f t="shared" si="55"/>
        <v>0</v>
      </c>
      <c r="P156" s="101">
        <f t="shared" si="55"/>
        <v>0.621</v>
      </c>
      <c r="Q156" s="101">
        <f t="shared" si="55"/>
        <v>11.484</v>
      </c>
      <c r="R156" s="101">
        <f t="shared" si="55"/>
        <v>8.537</v>
      </c>
      <c r="S156" s="101">
        <f t="shared" si="55"/>
        <v>12.744</v>
      </c>
      <c r="T156" s="101">
        <f t="shared" si="55"/>
        <v>0</v>
      </c>
      <c r="U156" s="101">
        <f t="shared" si="55"/>
        <v>10.918</v>
      </c>
      <c r="V156" s="101">
        <f t="shared" si="55"/>
        <v>0</v>
      </c>
      <c r="W156" s="101">
        <f t="shared" si="55"/>
        <v>33.233</v>
      </c>
      <c r="X156" s="101">
        <f t="shared" si="55"/>
        <v>0</v>
      </c>
      <c r="Y156" s="101">
        <f t="shared" si="55"/>
        <v>1.467</v>
      </c>
      <c r="Z156" s="101">
        <f t="shared" si="55"/>
        <v>9.123942</v>
      </c>
      <c r="AA156" s="101">
        <f t="shared" si="55"/>
        <v>3.2994</v>
      </c>
      <c r="AB156" s="101">
        <f t="shared" si="55"/>
        <v>6.666</v>
      </c>
      <c r="AC156" s="101">
        <f t="shared" si="55"/>
        <v>4.25</v>
      </c>
      <c r="AD156" s="101">
        <f t="shared" si="55"/>
        <v>1.8</v>
      </c>
      <c r="AE156" s="101">
        <f t="shared" si="55"/>
        <v>0</v>
      </c>
      <c r="AF156" s="101">
        <f t="shared" si="55"/>
        <v>7.911922</v>
      </c>
      <c r="AG156" s="101">
        <f t="shared" si="55"/>
        <v>4.659903</v>
      </c>
      <c r="AH156" s="101">
        <f t="shared" si="55"/>
        <v>73.645</v>
      </c>
      <c r="AI156" s="101">
        <f t="shared" si="55"/>
        <v>6.585</v>
      </c>
      <c r="AJ156" s="101">
        <f t="shared" si="55"/>
        <v>39.1582</v>
      </c>
      <c r="AK156" s="101">
        <f t="shared" si="55"/>
        <v>0</v>
      </c>
      <c r="AL156" s="101">
        <f t="shared" si="55"/>
        <v>0</v>
      </c>
      <c r="AM156" s="101">
        <f t="shared" si="55"/>
        <v>0</v>
      </c>
      <c r="AN156" s="101">
        <f t="shared" si="55"/>
        <v>0.564</v>
      </c>
      <c r="AO156" s="101">
        <f t="shared" si="55"/>
        <v>1</v>
      </c>
      <c r="AP156" s="101">
        <f t="shared" si="55"/>
        <v>0</v>
      </c>
      <c r="AQ156" s="101">
        <f t="shared" si="55"/>
        <v>1</v>
      </c>
      <c r="AR156" s="101">
        <f t="shared" si="55"/>
        <v>0</v>
      </c>
      <c r="AS156" s="101">
        <f t="shared" si="55"/>
        <v>0</v>
      </c>
      <c r="AT156" s="101">
        <f t="shared" si="55"/>
        <v>36.5942</v>
      </c>
      <c r="AU156" s="101">
        <f t="shared" si="55"/>
        <v>0</v>
      </c>
      <c r="AV156" s="101">
        <f t="shared" si="55"/>
        <v>0</v>
      </c>
      <c r="AW156" s="101">
        <f t="shared" si="55"/>
        <v>0</v>
      </c>
      <c r="AX156" s="101">
        <f t="shared" si="55"/>
        <v>0</v>
      </c>
      <c r="AY156" s="101">
        <f t="shared" si="55"/>
        <v>0</v>
      </c>
      <c r="AZ156" s="101">
        <f t="shared" si="55"/>
        <v>0</v>
      </c>
      <c r="BA156" s="101">
        <f t="shared" si="55"/>
        <v>0</v>
      </c>
      <c r="BB156" s="101">
        <f t="shared" si="55"/>
        <v>158.23</v>
      </c>
      <c r="BC156" s="101">
        <f t="shared" si="55"/>
        <v>0</v>
      </c>
      <c r="BD156" s="101">
        <f t="shared" si="55"/>
        <v>158.23</v>
      </c>
      <c r="BE156" s="101">
        <f t="shared" si="55"/>
        <v>0</v>
      </c>
      <c r="BF156" s="101">
        <f t="shared" si="55"/>
        <v>0</v>
      </c>
      <c r="BG156" s="101">
        <f t="shared" si="55"/>
        <v>0</v>
      </c>
      <c r="BH156" s="101">
        <f t="shared" si="55"/>
        <v>0</v>
      </c>
      <c r="BI156" s="101">
        <f t="shared" si="55"/>
        <v>0</v>
      </c>
      <c r="BJ156" s="101">
        <f t="shared" si="55"/>
        <v>0</v>
      </c>
      <c r="BK156" s="101">
        <f t="shared" si="55"/>
        <v>0</v>
      </c>
      <c r="BL156" s="101">
        <f t="shared" si="55"/>
        <v>0</v>
      </c>
      <c r="BM156" s="101">
        <f t="shared" si="55"/>
        <v>0</v>
      </c>
      <c r="BN156" s="101">
        <f t="shared" si="55"/>
        <v>0</v>
      </c>
      <c r="BO156" s="101">
        <f t="shared" si="55"/>
        <v>762.65</v>
      </c>
    </row>
    <row r="157" hidden="1" spans="1:67">
      <c r="A157" s="100" t="s">
        <v>398</v>
      </c>
      <c r="B157" s="101" t="s">
        <v>399</v>
      </c>
      <c r="C157" s="101">
        <f t="shared" si="49"/>
        <v>0</v>
      </c>
      <c r="D157" s="101">
        <f t="shared" si="53"/>
        <v>0</v>
      </c>
      <c r="E157" s="101"/>
      <c r="F157" s="101"/>
      <c r="G157" s="101"/>
      <c r="H157" s="101"/>
      <c r="I157" s="101"/>
      <c r="J157" s="101"/>
      <c r="K157" s="101"/>
      <c r="L157" s="101">
        <f t="shared" ref="L157:L178" si="56">SUM(M157:AI157)</f>
        <v>0</v>
      </c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>
        <f t="shared" ref="AJ157:AJ162" si="57">SUM(AK157:AT157)</f>
        <v>0</v>
      </c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</row>
    <row r="158" hidden="1" spans="1:67">
      <c r="A158" s="100" t="s">
        <v>400</v>
      </c>
      <c r="B158" s="101" t="s">
        <v>401</v>
      </c>
      <c r="C158" s="101">
        <f t="shared" si="49"/>
        <v>0</v>
      </c>
      <c r="D158" s="101">
        <f t="shared" si="53"/>
        <v>0</v>
      </c>
      <c r="E158" s="101"/>
      <c r="F158" s="101"/>
      <c r="G158" s="101"/>
      <c r="H158" s="101"/>
      <c r="I158" s="101"/>
      <c r="J158" s="101"/>
      <c r="K158" s="101"/>
      <c r="L158" s="101">
        <f t="shared" si="56"/>
        <v>0</v>
      </c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>
        <f t="shared" si="57"/>
        <v>0</v>
      </c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</row>
    <row r="159" hidden="1" spans="1:67">
      <c r="A159" s="100" t="s">
        <v>402</v>
      </c>
      <c r="B159" s="101" t="s">
        <v>403</v>
      </c>
      <c r="C159" s="101">
        <f t="shared" si="49"/>
        <v>0</v>
      </c>
      <c r="D159" s="101">
        <f t="shared" si="53"/>
        <v>0</v>
      </c>
      <c r="E159" s="101"/>
      <c r="F159" s="101"/>
      <c r="G159" s="101"/>
      <c r="H159" s="101"/>
      <c r="I159" s="101"/>
      <c r="J159" s="101"/>
      <c r="K159" s="101"/>
      <c r="L159" s="101">
        <f t="shared" si="56"/>
        <v>0</v>
      </c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>
        <f t="shared" si="57"/>
        <v>0</v>
      </c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</row>
    <row r="160" hidden="1" spans="1:67">
      <c r="A160" s="100" t="s">
        <v>404</v>
      </c>
      <c r="B160" s="101" t="s">
        <v>405</v>
      </c>
      <c r="C160" s="101">
        <f t="shared" si="49"/>
        <v>0</v>
      </c>
      <c r="D160" s="101">
        <f t="shared" si="53"/>
        <v>0</v>
      </c>
      <c r="E160" s="101"/>
      <c r="F160" s="101"/>
      <c r="G160" s="101"/>
      <c r="H160" s="101"/>
      <c r="I160" s="101"/>
      <c r="J160" s="101"/>
      <c r="K160" s="101"/>
      <c r="L160" s="101">
        <f t="shared" si="56"/>
        <v>0</v>
      </c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>
        <f t="shared" si="57"/>
        <v>0</v>
      </c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</row>
    <row r="161" hidden="1" spans="1:67">
      <c r="A161" s="100" t="s">
        <v>406</v>
      </c>
      <c r="B161" s="101" t="s">
        <v>407</v>
      </c>
      <c r="C161" s="101">
        <f t="shared" si="49"/>
        <v>0</v>
      </c>
      <c r="D161" s="101">
        <f t="shared" si="53"/>
        <v>0</v>
      </c>
      <c r="E161" s="101"/>
      <c r="F161" s="101"/>
      <c r="G161" s="101"/>
      <c r="H161" s="101"/>
      <c r="I161" s="101"/>
      <c r="J161" s="101"/>
      <c r="K161" s="101"/>
      <c r="L161" s="101">
        <f t="shared" si="56"/>
        <v>0</v>
      </c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>
        <f t="shared" si="57"/>
        <v>0</v>
      </c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</row>
    <row r="162" hidden="1" spans="1:67">
      <c r="A162" s="100" t="s">
        <v>408</v>
      </c>
      <c r="B162" s="101" t="s">
        <v>409</v>
      </c>
      <c r="C162" s="101">
        <f t="shared" si="49"/>
        <v>0</v>
      </c>
      <c r="D162" s="101">
        <f t="shared" si="53"/>
        <v>0</v>
      </c>
      <c r="E162" s="101"/>
      <c r="F162" s="101"/>
      <c r="G162" s="101"/>
      <c r="H162" s="101"/>
      <c r="I162" s="101"/>
      <c r="J162" s="101"/>
      <c r="K162" s="101"/>
      <c r="L162" s="101">
        <f t="shared" si="56"/>
        <v>0</v>
      </c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>
        <f t="shared" si="57"/>
        <v>0</v>
      </c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</row>
    <row r="163" spans="1:67">
      <c r="A163" s="100" t="s">
        <v>410</v>
      </c>
      <c r="B163" s="101" t="s">
        <v>411</v>
      </c>
      <c r="C163" s="101">
        <f t="shared" si="49"/>
        <v>999.47193625</v>
      </c>
      <c r="D163" s="101">
        <f>SUM(D164:D176)</f>
        <v>649.65003625</v>
      </c>
      <c r="E163" s="101">
        <f t="shared" ref="E163:BO163" si="58">SUM(E164:E176)</f>
        <v>104.8188</v>
      </c>
      <c r="F163" s="101">
        <f t="shared" si="58"/>
        <v>181.2816</v>
      </c>
      <c r="G163" s="101">
        <f t="shared" si="58"/>
        <v>13.0189</v>
      </c>
      <c r="H163" s="101">
        <f t="shared" si="58"/>
        <v>132.95873625</v>
      </c>
      <c r="I163" s="101">
        <f t="shared" si="58"/>
        <v>0</v>
      </c>
      <c r="J163" s="101">
        <f t="shared" si="58"/>
        <v>0</v>
      </c>
      <c r="K163" s="101">
        <f t="shared" si="58"/>
        <v>217.572</v>
      </c>
      <c r="L163" s="101">
        <f t="shared" si="56"/>
        <v>168.813</v>
      </c>
      <c r="M163" s="101">
        <f>SUM(M164:M176)</f>
        <v>17.455</v>
      </c>
      <c r="N163" s="101">
        <f t="shared" si="58"/>
        <v>14</v>
      </c>
      <c r="O163" s="101">
        <f t="shared" si="58"/>
        <v>0</v>
      </c>
      <c r="P163" s="101">
        <f t="shared" si="58"/>
        <v>0.495</v>
      </c>
      <c r="Q163" s="101">
        <f t="shared" si="58"/>
        <v>8.649</v>
      </c>
      <c r="R163" s="101">
        <f t="shared" si="58"/>
        <v>5.814</v>
      </c>
      <c r="S163" s="101">
        <f t="shared" si="58"/>
        <v>8.16</v>
      </c>
      <c r="T163" s="101">
        <f t="shared" si="58"/>
        <v>0</v>
      </c>
      <c r="U163" s="101">
        <f t="shared" si="58"/>
        <v>5.265</v>
      </c>
      <c r="V163" s="101">
        <f t="shared" si="58"/>
        <v>0</v>
      </c>
      <c r="W163" s="101">
        <f t="shared" si="58"/>
        <v>29.93</v>
      </c>
      <c r="X163" s="101">
        <f t="shared" si="58"/>
        <v>0</v>
      </c>
      <c r="Y163" s="101">
        <f t="shared" si="58"/>
        <v>0.702</v>
      </c>
      <c r="Z163" s="101">
        <f t="shared" si="58"/>
        <v>5.3</v>
      </c>
      <c r="AA163" s="101">
        <f t="shared" si="58"/>
        <v>2.268</v>
      </c>
      <c r="AB163" s="101">
        <f t="shared" si="58"/>
        <v>5</v>
      </c>
      <c r="AC163" s="101">
        <f t="shared" si="58"/>
        <v>4.25</v>
      </c>
      <c r="AD163" s="101">
        <f t="shared" si="58"/>
        <v>1.8</v>
      </c>
      <c r="AE163" s="101">
        <f t="shared" si="58"/>
        <v>0</v>
      </c>
      <c r="AF163" s="101">
        <f t="shared" si="58"/>
        <v>5.33</v>
      </c>
      <c r="AG163" s="101">
        <f t="shared" si="58"/>
        <v>2.83</v>
      </c>
      <c r="AH163" s="101">
        <f t="shared" si="58"/>
        <v>45.214</v>
      </c>
      <c r="AI163" s="101">
        <f t="shared" si="58"/>
        <v>6.351</v>
      </c>
      <c r="AJ163" s="101">
        <f t="shared" si="58"/>
        <v>22.7789</v>
      </c>
      <c r="AK163" s="101">
        <f t="shared" si="58"/>
        <v>0</v>
      </c>
      <c r="AL163" s="101">
        <f t="shared" si="58"/>
        <v>0</v>
      </c>
      <c r="AM163" s="101">
        <f t="shared" si="58"/>
        <v>0</v>
      </c>
      <c r="AN163" s="101">
        <f t="shared" si="58"/>
        <v>0.564</v>
      </c>
      <c r="AO163" s="101">
        <f t="shared" si="58"/>
        <v>0</v>
      </c>
      <c r="AP163" s="101">
        <f t="shared" si="58"/>
        <v>0</v>
      </c>
      <c r="AQ163" s="101">
        <f t="shared" si="58"/>
        <v>0</v>
      </c>
      <c r="AR163" s="101">
        <f t="shared" si="58"/>
        <v>0</v>
      </c>
      <c r="AS163" s="101">
        <f t="shared" si="58"/>
        <v>0</v>
      </c>
      <c r="AT163" s="101">
        <f t="shared" si="58"/>
        <v>22.2149</v>
      </c>
      <c r="AU163" s="101">
        <f t="shared" si="58"/>
        <v>0</v>
      </c>
      <c r="AV163" s="101">
        <f t="shared" si="58"/>
        <v>0</v>
      </c>
      <c r="AW163" s="101">
        <f t="shared" si="58"/>
        <v>0</v>
      </c>
      <c r="AX163" s="101">
        <f t="shared" si="58"/>
        <v>0</v>
      </c>
      <c r="AY163" s="101">
        <f t="shared" si="58"/>
        <v>0</v>
      </c>
      <c r="AZ163" s="101">
        <f t="shared" si="58"/>
        <v>0</v>
      </c>
      <c r="BA163" s="101">
        <f t="shared" si="58"/>
        <v>0</v>
      </c>
      <c r="BB163" s="101">
        <f t="shared" si="58"/>
        <v>158.23</v>
      </c>
      <c r="BC163" s="101">
        <f t="shared" si="58"/>
        <v>0</v>
      </c>
      <c r="BD163" s="101">
        <f t="shared" si="58"/>
        <v>158.23</v>
      </c>
      <c r="BE163" s="101">
        <f t="shared" si="58"/>
        <v>0</v>
      </c>
      <c r="BF163" s="101">
        <f t="shared" si="58"/>
        <v>0</v>
      </c>
      <c r="BG163" s="101">
        <f t="shared" si="58"/>
        <v>0</v>
      </c>
      <c r="BH163" s="101">
        <f t="shared" si="58"/>
        <v>0</v>
      </c>
      <c r="BI163" s="101">
        <f t="shared" si="58"/>
        <v>0</v>
      </c>
      <c r="BJ163" s="101">
        <f t="shared" si="58"/>
        <v>0</v>
      </c>
      <c r="BK163" s="101">
        <f t="shared" si="58"/>
        <v>0</v>
      </c>
      <c r="BL163" s="101">
        <f t="shared" si="58"/>
        <v>0</v>
      </c>
      <c r="BM163" s="101">
        <f t="shared" si="58"/>
        <v>0</v>
      </c>
      <c r="BN163" s="101">
        <f t="shared" si="58"/>
        <v>0</v>
      </c>
      <c r="BO163" s="101">
        <f t="shared" si="58"/>
        <v>415</v>
      </c>
    </row>
    <row r="164" spans="1:67">
      <c r="A164" s="100" t="s">
        <v>412</v>
      </c>
      <c r="B164" s="101" t="s">
        <v>167</v>
      </c>
      <c r="C164" s="101">
        <f t="shared" si="49"/>
        <v>809.24193625</v>
      </c>
      <c r="D164" s="101">
        <f t="shared" si="53"/>
        <v>649.65003625</v>
      </c>
      <c r="E164" s="101">
        <v>104.8188</v>
      </c>
      <c r="F164" s="101">
        <v>181.2816</v>
      </c>
      <c r="G164" s="101">
        <v>13.0189</v>
      </c>
      <c r="H164" s="101">
        <v>132.95873625</v>
      </c>
      <c r="I164" s="101">
        <v>0</v>
      </c>
      <c r="J164" s="101">
        <v>0</v>
      </c>
      <c r="K164" s="101">
        <v>217.572</v>
      </c>
      <c r="L164" s="101">
        <f t="shared" si="56"/>
        <v>136.813</v>
      </c>
      <c r="M164" s="101">
        <v>10.955</v>
      </c>
      <c r="N164" s="101">
        <v>0</v>
      </c>
      <c r="O164" s="101">
        <v>0</v>
      </c>
      <c r="P164" s="101">
        <v>0.495</v>
      </c>
      <c r="Q164" s="101">
        <v>8.649</v>
      </c>
      <c r="R164" s="101">
        <v>5.314</v>
      </c>
      <c r="S164" s="101">
        <v>5.66</v>
      </c>
      <c r="T164" s="101">
        <v>0</v>
      </c>
      <c r="U164" s="101">
        <v>5.265</v>
      </c>
      <c r="V164" s="101">
        <v>0</v>
      </c>
      <c r="W164" s="101">
        <v>28.43</v>
      </c>
      <c r="X164" s="101">
        <v>0</v>
      </c>
      <c r="Y164" s="101">
        <v>0.702</v>
      </c>
      <c r="Z164" s="101">
        <v>5.3</v>
      </c>
      <c r="AA164" s="101">
        <v>2.268</v>
      </c>
      <c r="AB164" s="101">
        <v>5</v>
      </c>
      <c r="AC164" s="101">
        <v>4.25</v>
      </c>
      <c r="AD164" s="101">
        <v>1.8</v>
      </c>
      <c r="AE164" s="101">
        <v>0</v>
      </c>
      <c r="AF164" s="101">
        <v>5.33</v>
      </c>
      <c r="AG164" s="101">
        <v>2.83</v>
      </c>
      <c r="AH164" s="101">
        <v>38.214</v>
      </c>
      <c r="AI164" s="101">
        <v>6.351</v>
      </c>
      <c r="AJ164" s="101">
        <f t="shared" ref="AJ164:AJ180" si="59">SUM(AK164:AT164)</f>
        <v>22.7789</v>
      </c>
      <c r="AK164" s="101"/>
      <c r="AL164" s="101"/>
      <c r="AM164" s="101"/>
      <c r="AN164" s="101">
        <v>0.564</v>
      </c>
      <c r="AO164" s="101">
        <v>0</v>
      </c>
      <c r="AP164" s="101">
        <v>0</v>
      </c>
      <c r="AQ164" s="101">
        <v>0</v>
      </c>
      <c r="AR164" s="101">
        <v>0</v>
      </c>
      <c r="AS164" s="101">
        <v>0</v>
      </c>
      <c r="AT164" s="101">
        <v>22.2149</v>
      </c>
      <c r="AU164" s="101"/>
      <c r="AV164" s="101"/>
      <c r="AW164" s="101"/>
      <c r="AX164" s="101">
        <f>SUM(AY164:BA164)</f>
        <v>0</v>
      </c>
      <c r="AY164" s="101"/>
      <c r="AZ164" s="101"/>
      <c r="BA164" s="101"/>
      <c r="BB164" s="101">
        <f t="shared" ref="BB164:BB170" si="60">SUM(BC164:BJ164)</f>
        <v>0</v>
      </c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</row>
    <row r="165" spans="1:67">
      <c r="A165" s="100" t="s">
        <v>413</v>
      </c>
      <c r="B165" s="101" t="s">
        <v>169</v>
      </c>
      <c r="C165" s="101">
        <f t="shared" si="49"/>
        <v>0</v>
      </c>
      <c r="D165" s="101">
        <f t="shared" si="53"/>
        <v>0</v>
      </c>
      <c r="E165" s="101"/>
      <c r="F165" s="101"/>
      <c r="G165" s="101"/>
      <c r="H165" s="101"/>
      <c r="I165" s="101"/>
      <c r="J165" s="101"/>
      <c r="K165" s="101"/>
      <c r="L165" s="101">
        <f t="shared" si="56"/>
        <v>0</v>
      </c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>
        <f t="shared" si="59"/>
        <v>0</v>
      </c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>
        <f t="shared" si="60"/>
        <v>0</v>
      </c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</row>
    <row r="166" spans="1:67">
      <c r="A166" s="100">
        <v>2040203</v>
      </c>
      <c r="B166" s="101" t="s">
        <v>171</v>
      </c>
      <c r="C166" s="101">
        <f t="shared" si="49"/>
        <v>32</v>
      </c>
      <c r="D166" s="101"/>
      <c r="E166" s="101"/>
      <c r="F166" s="101"/>
      <c r="G166" s="101"/>
      <c r="H166" s="101"/>
      <c r="I166" s="101"/>
      <c r="J166" s="101"/>
      <c r="K166" s="101"/>
      <c r="L166" s="101">
        <f t="shared" si="56"/>
        <v>32</v>
      </c>
      <c r="M166" s="101">
        <v>6.5</v>
      </c>
      <c r="N166" s="101">
        <v>14</v>
      </c>
      <c r="O166" s="101"/>
      <c r="P166" s="101"/>
      <c r="Q166" s="101"/>
      <c r="R166" s="101">
        <v>0.5</v>
      </c>
      <c r="S166" s="101">
        <v>2.5</v>
      </c>
      <c r="T166" s="101"/>
      <c r="U166" s="101"/>
      <c r="V166" s="101"/>
      <c r="W166" s="101">
        <v>1.5</v>
      </c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>
        <v>7</v>
      </c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</row>
    <row r="167" spans="1:67">
      <c r="A167" s="100" t="s">
        <v>414</v>
      </c>
      <c r="B167" s="101" t="s">
        <v>415</v>
      </c>
      <c r="C167" s="101">
        <f t="shared" si="49"/>
        <v>158.23</v>
      </c>
      <c r="D167" s="101">
        <f t="shared" si="53"/>
        <v>0</v>
      </c>
      <c r="E167" s="101"/>
      <c r="F167" s="101"/>
      <c r="G167" s="101"/>
      <c r="H167" s="101"/>
      <c r="I167" s="101"/>
      <c r="J167" s="101"/>
      <c r="K167" s="101"/>
      <c r="L167" s="101">
        <f t="shared" si="56"/>
        <v>0</v>
      </c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>
        <f t="shared" si="59"/>
        <v>0</v>
      </c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>
        <f t="shared" ref="AX167:AX190" si="61">SUM(AY167:BA167)</f>
        <v>0</v>
      </c>
      <c r="AY167" s="101"/>
      <c r="AZ167" s="101"/>
      <c r="BA167" s="101"/>
      <c r="BB167" s="101">
        <f t="shared" si="60"/>
        <v>158.23</v>
      </c>
      <c r="BC167" s="101"/>
      <c r="BD167" s="101">
        <v>158.23</v>
      </c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</row>
    <row r="168" spans="1:67">
      <c r="A168" s="100" t="s">
        <v>416</v>
      </c>
      <c r="B168" s="101" t="s">
        <v>417</v>
      </c>
      <c r="C168" s="101">
        <f t="shared" si="49"/>
        <v>0</v>
      </c>
      <c r="D168" s="101">
        <f t="shared" si="53"/>
        <v>0</v>
      </c>
      <c r="E168" s="101"/>
      <c r="F168" s="101"/>
      <c r="G168" s="101"/>
      <c r="H168" s="101"/>
      <c r="I168" s="101"/>
      <c r="J168" s="101"/>
      <c r="K168" s="101"/>
      <c r="L168" s="101">
        <f t="shared" si="56"/>
        <v>0</v>
      </c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>
        <f t="shared" si="59"/>
        <v>0</v>
      </c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>
        <f t="shared" si="61"/>
        <v>0</v>
      </c>
      <c r="AY168" s="101"/>
      <c r="AZ168" s="101"/>
      <c r="BA168" s="101"/>
      <c r="BB168" s="101">
        <f t="shared" si="60"/>
        <v>0</v>
      </c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</row>
    <row r="169" spans="1:67">
      <c r="A169" s="100" t="s">
        <v>418</v>
      </c>
      <c r="B169" s="101" t="s">
        <v>419</v>
      </c>
      <c r="C169" s="101">
        <f t="shared" si="49"/>
        <v>0</v>
      </c>
      <c r="D169" s="101">
        <f t="shared" si="53"/>
        <v>0</v>
      </c>
      <c r="E169" s="101"/>
      <c r="F169" s="101"/>
      <c r="G169" s="101"/>
      <c r="H169" s="101"/>
      <c r="I169" s="101"/>
      <c r="J169" s="101"/>
      <c r="K169" s="101"/>
      <c r="L169" s="101">
        <f t="shared" si="56"/>
        <v>0</v>
      </c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>
        <f t="shared" si="59"/>
        <v>0</v>
      </c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>
        <f t="shared" si="61"/>
        <v>0</v>
      </c>
      <c r="AY169" s="101"/>
      <c r="AZ169" s="101"/>
      <c r="BA169" s="101"/>
      <c r="BB169" s="101">
        <f t="shared" si="60"/>
        <v>0</v>
      </c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</row>
    <row r="170" spans="1:67">
      <c r="A170" s="100" t="s">
        <v>420</v>
      </c>
      <c r="B170" s="101" t="s">
        <v>421</v>
      </c>
      <c r="C170" s="101">
        <f t="shared" si="49"/>
        <v>0</v>
      </c>
      <c r="D170" s="101">
        <f t="shared" si="53"/>
        <v>0</v>
      </c>
      <c r="E170" s="101"/>
      <c r="F170" s="101"/>
      <c r="G170" s="101"/>
      <c r="H170" s="101"/>
      <c r="I170" s="101"/>
      <c r="J170" s="101"/>
      <c r="K170" s="101"/>
      <c r="L170" s="101">
        <f t="shared" si="56"/>
        <v>0</v>
      </c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>
        <f t="shared" si="59"/>
        <v>0</v>
      </c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>
        <f t="shared" si="61"/>
        <v>0</v>
      </c>
      <c r="AY170" s="101"/>
      <c r="AZ170" s="101"/>
      <c r="BA170" s="101"/>
      <c r="BB170" s="101">
        <f t="shared" si="60"/>
        <v>0</v>
      </c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</row>
    <row r="171" spans="1:67">
      <c r="A171" s="100" t="s">
        <v>422</v>
      </c>
      <c r="B171" s="101" t="s">
        <v>423</v>
      </c>
      <c r="C171" s="101">
        <f t="shared" si="49"/>
        <v>0</v>
      </c>
      <c r="D171" s="101">
        <f t="shared" si="53"/>
        <v>0</v>
      </c>
      <c r="E171" s="101"/>
      <c r="F171" s="101"/>
      <c r="G171" s="101"/>
      <c r="H171" s="101"/>
      <c r="I171" s="101"/>
      <c r="J171" s="101"/>
      <c r="K171" s="101"/>
      <c r="L171" s="101">
        <f t="shared" si="56"/>
        <v>0</v>
      </c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>
        <f t="shared" si="59"/>
        <v>0</v>
      </c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>
        <f t="shared" si="61"/>
        <v>0</v>
      </c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</row>
    <row r="172" spans="1:67">
      <c r="A172" s="100" t="s">
        <v>424</v>
      </c>
      <c r="B172" s="101" t="s">
        <v>425</v>
      </c>
      <c r="C172" s="101">
        <f t="shared" si="49"/>
        <v>0</v>
      </c>
      <c r="D172" s="101">
        <f t="shared" si="53"/>
        <v>0</v>
      </c>
      <c r="E172" s="101"/>
      <c r="F172" s="101"/>
      <c r="G172" s="101"/>
      <c r="H172" s="101"/>
      <c r="I172" s="101"/>
      <c r="J172" s="101"/>
      <c r="K172" s="101"/>
      <c r="L172" s="101">
        <f t="shared" si="56"/>
        <v>0</v>
      </c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>
        <f t="shared" si="59"/>
        <v>0</v>
      </c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>
        <f t="shared" si="61"/>
        <v>0</v>
      </c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</row>
    <row r="173" spans="1:67">
      <c r="A173" s="100" t="s">
        <v>426</v>
      </c>
      <c r="B173" s="101" t="s">
        <v>427</v>
      </c>
      <c r="C173" s="101">
        <f t="shared" si="49"/>
        <v>0</v>
      </c>
      <c r="D173" s="101">
        <f t="shared" si="53"/>
        <v>0</v>
      </c>
      <c r="E173" s="101"/>
      <c r="F173" s="101"/>
      <c r="G173" s="101"/>
      <c r="H173" s="101"/>
      <c r="I173" s="101"/>
      <c r="J173" s="101"/>
      <c r="K173" s="101"/>
      <c r="L173" s="101">
        <f t="shared" si="56"/>
        <v>0</v>
      </c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>
        <f t="shared" si="59"/>
        <v>0</v>
      </c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>
        <f t="shared" si="61"/>
        <v>0</v>
      </c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</row>
    <row r="174" spans="1:67">
      <c r="A174" s="100" t="s">
        <v>428</v>
      </c>
      <c r="B174" s="101" t="s">
        <v>429</v>
      </c>
      <c r="C174" s="101">
        <f t="shared" si="49"/>
        <v>0</v>
      </c>
      <c r="D174" s="101">
        <f t="shared" si="53"/>
        <v>0</v>
      </c>
      <c r="E174" s="101"/>
      <c r="F174" s="101"/>
      <c r="G174" s="101"/>
      <c r="H174" s="101"/>
      <c r="I174" s="101"/>
      <c r="J174" s="101"/>
      <c r="K174" s="101"/>
      <c r="L174" s="101">
        <f t="shared" si="56"/>
        <v>0</v>
      </c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>
        <f t="shared" si="59"/>
        <v>0</v>
      </c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>
        <f t="shared" si="61"/>
        <v>0</v>
      </c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</row>
    <row r="175" spans="1:67">
      <c r="A175" s="100" t="s">
        <v>430</v>
      </c>
      <c r="B175" s="101" t="s">
        <v>237</v>
      </c>
      <c r="C175" s="101">
        <f t="shared" si="49"/>
        <v>0</v>
      </c>
      <c r="D175" s="101">
        <f t="shared" si="53"/>
        <v>0</v>
      </c>
      <c r="E175" s="101"/>
      <c r="F175" s="101"/>
      <c r="G175" s="101"/>
      <c r="H175" s="101"/>
      <c r="I175" s="101"/>
      <c r="J175" s="101"/>
      <c r="K175" s="101"/>
      <c r="L175" s="101">
        <f t="shared" si="56"/>
        <v>0</v>
      </c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>
        <f t="shared" si="59"/>
        <v>0</v>
      </c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>
        <f t="shared" si="61"/>
        <v>0</v>
      </c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</row>
    <row r="176" spans="1:67">
      <c r="A176" s="100" t="s">
        <v>431</v>
      </c>
      <c r="B176" s="101" t="s">
        <v>432</v>
      </c>
      <c r="C176" s="101">
        <f t="shared" si="49"/>
        <v>0</v>
      </c>
      <c r="D176" s="101">
        <f t="shared" si="53"/>
        <v>0</v>
      </c>
      <c r="E176" s="101"/>
      <c r="F176" s="101"/>
      <c r="G176" s="101"/>
      <c r="H176" s="101"/>
      <c r="I176" s="101"/>
      <c r="J176" s="101"/>
      <c r="K176" s="101"/>
      <c r="L176" s="101">
        <f t="shared" si="56"/>
        <v>0</v>
      </c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>
        <f t="shared" si="59"/>
        <v>0</v>
      </c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>
        <f t="shared" si="61"/>
        <v>0</v>
      </c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>
        <v>415</v>
      </c>
    </row>
    <row r="177" spans="1:67">
      <c r="A177" s="100" t="s">
        <v>433</v>
      </c>
      <c r="B177" s="101" t="s">
        <v>434</v>
      </c>
      <c r="C177" s="101">
        <f t="shared" si="49"/>
        <v>0</v>
      </c>
      <c r="D177" s="101">
        <f t="shared" si="53"/>
        <v>0</v>
      </c>
      <c r="E177" s="101"/>
      <c r="F177" s="101"/>
      <c r="G177" s="101"/>
      <c r="H177" s="101"/>
      <c r="I177" s="101"/>
      <c r="J177" s="101"/>
      <c r="K177" s="101"/>
      <c r="L177" s="101">
        <f t="shared" si="56"/>
        <v>0</v>
      </c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>
        <f t="shared" si="59"/>
        <v>0</v>
      </c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>
        <f t="shared" si="61"/>
        <v>0</v>
      </c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</row>
    <row r="178" spans="1:67">
      <c r="A178" s="100" t="s">
        <v>435</v>
      </c>
      <c r="B178" s="101" t="s">
        <v>436</v>
      </c>
      <c r="C178" s="101">
        <f t="shared" si="49"/>
        <v>0</v>
      </c>
      <c r="D178" s="101">
        <f t="shared" si="53"/>
        <v>0</v>
      </c>
      <c r="E178" s="101"/>
      <c r="F178" s="101"/>
      <c r="G178" s="101"/>
      <c r="H178" s="101"/>
      <c r="I178" s="101"/>
      <c r="J178" s="101"/>
      <c r="K178" s="101"/>
      <c r="L178" s="101">
        <f t="shared" si="56"/>
        <v>0</v>
      </c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>
        <f t="shared" si="59"/>
        <v>0</v>
      </c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>
        <f t="shared" si="61"/>
        <v>0</v>
      </c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</row>
    <row r="179" spans="1:67">
      <c r="A179" s="100" t="s">
        <v>437</v>
      </c>
      <c r="B179" s="101" t="s">
        <v>438</v>
      </c>
      <c r="C179" s="101">
        <f t="shared" si="49"/>
        <v>161.65005625</v>
      </c>
      <c r="D179" s="101">
        <f t="shared" si="53"/>
        <v>120.78209625</v>
      </c>
      <c r="E179" s="101">
        <f>SUM(E180:E185)</f>
        <v>38.58</v>
      </c>
      <c r="F179" s="101">
        <f t="shared" ref="F179:L179" si="62">SUM(F180:F185)</f>
        <v>47.0088</v>
      </c>
      <c r="G179" s="101">
        <f t="shared" si="62"/>
        <v>3.2529</v>
      </c>
      <c r="H179" s="101">
        <f t="shared" si="62"/>
        <v>26.56439625</v>
      </c>
      <c r="I179" s="101">
        <f t="shared" si="62"/>
        <v>0</v>
      </c>
      <c r="J179" s="101">
        <f t="shared" si="62"/>
        <v>0</v>
      </c>
      <c r="K179" s="101">
        <f t="shared" si="62"/>
        <v>5.376</v>
      </c>
      <c r="L179" s="101">
        <f t="shared" si="62"/>
        <v>34.42796</v>
      </c>
      <c r="M179" s="101">
        <f t="shared" ref="M179:BO179" si="63">SUM(M180:M185)</f>
        <v>5.31</v>
      </c>
      <c r="N179" s="101">
        <f t="shared" si="63"/>
        <v>1.53</v>
      </c>
      <c r="O179" s="101">
        <f t="shared" si="63"/>
        <v>0</v>
      </c>
      <c r="P179" s="101">
        <f t="shared" si="63"/>
        <v>0.027</v>
      </c>
      <c r="Q179" s="101">
        <f t="shared" si="63"/>
        <v>1.53</v>
      </c>
      <c r="R179" s="101">
        <f t="shared" si="63"/>
        <v>0.997</v>
      </c>
      <c r="S179" s="101">
        <f t="shared" si="63"/>
        <v>2.24</v>
      </c>
      <c r="T179" s="101">
        <f t="shared" si="63"/>
        <v>0</v>
      </c>
      <c r="U179" s="101">
        <f t="shared" si="63"/>
        <v>1.908</v>
      </c>
      <c r="V179" s="101">
        <f t="shared" si="63"/>
        <v>0</v>
      </c>
      <c r="W179" s="101">
        <f t="shared" si="63"/>
        <v>2.358</v>
      </c>
      <c r="X179" s="101">
        <f t="shared" si="63"/>
        <v>0</v>
      </c>
      <c r="Y179" s="101">
        <f t="shared" si="63"/>
        <v>0.288</v>
      </c>
      <c r="Z179" s="101">
        <f t="shared" si="63"/>
        <v>1.5</v>
      </c>
      <c r="AA179" s="101">
        <f t="shared" si="63"/>
        <v>0.57096</v>
      </c>
      <c r="AB179" s="101">
        <f t="shared" si="63"/>
        <v>0</v>
      </c>
      <c r="AC179" s="101">
        <f t="shared" si="63"/>
        <v>0</v>
      </c>
      <c r="AD179" s="101">
        <f t="shared" si="63"/>
        <v>0</v>
      </c>
      <c r="AE179" s="101">
        <f t="shared" si="63"/>
        <v>0</v>
      </c>
      <c r="AF179" s="101">
        <f t="shared" si="63"/>
        <v>0.91</v>
      </c>
      <c r="AG179" s="101">
        <f t="shared" si="63"/>
        <v>0.49</v>
      </c>
      <c r="AH179" s="101">
        <f t="shared" si="63"/>
        <v>14.625</v>
      </c>
      <c r="AI179" s="101">
        <f t="shared" si="63"/>
        <v>0.144</v>
      </c>
      <c r="AJ179" s="101">
        <f t="shared" si="59"/>
        <v>6.44</v>
      </c>
      <c r="AK179" s="101">
        <f t="shared" si="63"/>
        <v>0</v>
      </c>
      <c r="AL179" s="101">
        <f t="shared" si="63"/>
        <v>0</v>
      </c>
      <c r="AM179" s="101">
        <f t="shared" si="63"/>
        <v>0</v>
      </c>
      <c r="AN179" s="101">
        <f t="shared" si="63"/>
        <v>0</v>
      </c>
      <c r="AO179" s="101">
        <f t="shared" si="63"/>
        <v>0</v>
      </c>
      <c r="AP179" s="101">
        <f t="shared" si="63"/>
        <v>0</v>
      </c>
      <c r="AQ179" s="101">
        <f t="shared" si="63"/>
        <v>0</v>
      </c>
      <c r="AR179" s="101">
        <f t="shared" si="63"/>
        <v>0</v>
      </c>
      <c r="AS179" s="101">
        <f t="shared" si="63"/>
        <v>0</v>
      </c>
      <c r="AT179" s="101">
        <f t="shared" si="63"/>
        <v>6.44</v>
      </c>
      <c r="AU179" s="101">
        <f t="shared" si="63"/>
        <v>0</v>
      </c>
      <c r="AV179" s="101">
        <f t="shared" si="63"/>
        <v>0</v>
      </c>
      <c r="AW179" s="101">
        <f t="shared" si="63"/>
        <v>0</v>
      </c>
      <c r="AX179" s="101">
        <f t="shared" si="63"/>
        <v>0</v>
      </c>
      <c r="AY179" s="101">
        <f t="shared" si="63"/>
        <v>0</v>
      </c>
      <c r="AZ179" s="101">
        <f t="shared" si="63"/>
        <v>0</v>
      </c>
      <c r="BA179" s="101">
        <f t="shared" si="63"/>
        <v>0</v>
      </c>
      <c r="BB179" s="101">
        <f t="shared" si="63"/>
        <v>0</v>
      </c>
      <c r="BC179" s="101">
        <f t="shared" si="63"/>
        <v>0</v>
      </c>
      <c r="BD179" s="101">
        <f t="shared" si="63"/>
        <v>0</v>
      </c>
      <c r="BE179" s="101">
        <f t="shared" si="63"/>
        <v>0</v>
      </c>
      <c r="BF179" s="101">
        <f t="shared" si="63"/>
        <v>0</v>
      </c>
      <c r="BG179" s="101">
        <f t="shared" si="63"/>
        <v>0</v>
      </c>
      <c r="BH179" s="101">
        <f t="shared" si="63"/>
        <v>0</v>
      </c>
      <c r="BI179" s="101">
        <f t="shared" si="63"/>
        <v>0</v>
      </c>
      <c r="BJ179" s="101">
        <f t="shared" si="63"/>
        <v>0</v>
      </c>
      <c r="BK179" s="101">
        <f t="shared" si="63"/>
        <v>0</v>
      </c>
      <c r="BL179" s="101">
        <f t="shared" si="63"/>
        <v>0</v>
      </c>
      <c r="BM179" s="101">
        <f t="shared" si="63"/>
        <v>0</v>
      </c>
      <c r="BN179" s="101">
        <f t="shared" si="63"/>
        <v>0</v>
      </c>
      <c r="BO179" s="101">
        <f t="shared" si="63"/>
        <v>128</v>
      </c>
    </row>
    <row r="180" spans="1:67">
      <c r="A180" s="100" t="s">
        <v>439</v>
      </c>
      <c r="B180" s="101" t="s">
        <v>167</v>
      </c>
      <c r="C180" s="101">
        <f t="shared" si="49"/>
        <v>161.65005625</v>
      </c>
      <c r="D180" s="101">
        <f t="shared" si="53"/>
        <v>120.78209625</v>
      </c>
      <c r="E180" s="101">
        <v>38.58</v>
      </c>
      <c r="F180" s="101">
        <v>47.0088</v>
      </c>
      <c r="G180" s="101">
        <v>3.2529</v>
      </c>
      <c r="H180" s="101">
        <v>26.56439625</v>
      </c>
      <c r="I180" s="101"/>
      <c r="J180" s="101">
        <v>0</v>
      </c>
      <c r="K180" s="101">
        <v>5.376</v>
      </c>
      <c r="L180" s="101">
        <f t="shared" ref="L180:L190" si="64">SUM(M180:AI180)</f>
        <v>34.42796</v>
      </c>
      <c r="M180" s="101">
        <v>5.31</v>
      </c>
      <c r="N180" s="101">
        <v>1.53</v>
      </c>
      <c r="O180" s="101"/>
      <c r="P180" s="101">
        <v>0.027</v>
      </c>
      <c r="Q180" s="101">
        <v>1.53</v>
      </c>
      <c r="R180" s="101">
        <v>0.997</v>
      </c>
      <c r="S180" s="101">
        <v>2.24</v>
      </c>
      <c r="T180" s="101"/>
      <c r="U180" s="101">
        <v>1.908</v>
      </c>
      <c r="V180" s="101"/>
      <c r="W180" s="101">
        <v>2.358</v>
      </c>
      <c r="X180" s="101"/>
      <c r="Y180" s="101">
        <v>0.288</v>
      </c>
      <c r="Z180" s="101">
        <v>1.5</v>
      </c>
      <c r="AA180" s="101">
        <v>0.57096</v>
      </c>
      <c r="AB180" s="101">
        <v>0</v>
      </c>
      <c r="AC180" s="101"/>
      <c r="AD180" s="101"/>
      <c r="AE180" s="101"/>
      <c r="AF180" s="101">
        <v>0.91</v>
      </c>
      <c r="AG180" s="101">
        <v>0.49</v>
      </c>
      <c r="AH180" s="101">
        <v>14.625</v>
      </c>
      <c r="AI180" s="101">
        <v>0.144</v>
      </c>
      <c r="AJ180" s="101">
        <f t="shared" si="59"/>
        <v>6.44</v>
      </c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>
        <v>6.44</v>
      </c>
      <c r="AU180" s="101"/>
      <c r="AV180" s="101"/>
      <c r="AW180" s="101"/>
      <c r="AX180" s="101">
        <f t="shared" si="61"/>
        <v>0</v>
      </c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</row>
    <row r="181" spans="1:67">
      <c r="A181" s="100" t="s">
        <v>440</v>
      </c>
      <c r="B181" s="101" t="s">
        <v>169</v>
      </c>
      <c r="C181" s="101">
        <f t="shared" si="49"/>
        <v>0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</row>
    <row r="182" spans="1:67">
      <c r="A182" s="100" t="s">
        <v>441</v>
      </c>
      <c r="B182" s="101" t="s">
        <v>442</v>
      </c>
      <c r="C182" s="101">
        <f t="shared" si="49"/>
        <v>0</v>
      </c>
      <c r="D182" s="101">
        <f t="shared" si="53"/>
        <v>0</v>
      </c>
      <c r="E182" s="101"/>
      <c r="F182" s="101"/>
      <c r="G182" s="101"/>
      <c r="H182" s="101"/>
      <c r="I182" s="101"/>
      <c r="J182" s="101"/>
      <c r="K182" s="101"/>
      <c r="L182" s="101">
        <f t="shared" si="64"/>
        <v>0</v>
      </c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>
        <f>SUM(AK182:AT182)</f>
        <v>0</v>
      </c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>
        <f t="shared" si="61"/>
        <v>0</v>
      </c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</row>
    <row r="183" spans="1:67">
      <c r="A183" s="100" t="s">
        <v>443</v>
      </c>
      <c r="B183" s="101" t="s">
        <v>444</v>
      </c>
      <c r="C183" s="101">
        <f t="shared" si="49"/>
        <v>0</v>
      </c>
      <c r="D183" s="101">
        <f t="shared" si="53"/>
        <v>0</v>
      </c>
      <c r="E183" s="101"/>
      <c r="F183" s="101"/>
      <c r="G183" s="101"/>
      <c r="H183" s="101"/>
      <c r="I183" s="101"/>
      <c r="J183" s="101"/>
      <c r="K183" s="101"/>
      <c r="L183" s="101">
        <f t="shared" si="64"/>
        <v>0</v>
      </c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>
        <f>SUM(AK183:AT183)</f>
        <v>0</v>
      </c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>
        <f t="shared" si="61"/>
        <v>0</v>
      </c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</row>
    <row r="184" spans="1:67">
      <c r="A184" s="100" t="s">
        <v>445</v>
      </c>
      <c r="B184" s="101" t="s">
        <v>446</v>
      </c>
      <c r="C184" s="101">
        <f t="shared" si="49"/>
        <v>0</v>
      </c>
      <c r="D184" s="101">
        <f t="shared" si="53"/>
        <v>0</v>
      </c>
      <c r="E184" s="101"/>
      <c r="F184" s="101"/>
      <c r="G184" s="101"/>
      <c r="H184" s="101"/>
      <c r="I184" s="101"/>
      <c r="J184" s="101"/>
      <c r="K184" s="101"/>
      <c r="L184" s="101">
        <f t="shared" si="64"/>
        <v>0</v>
      </c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>
        <f>SUM(AK184:AT184)</f>
        <v>0</v>
      </c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>
        <f t="shared" si="61"/>
        <v>0</v>
      </c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</row>
    <row r="185" spans="1:67">
      <c r="A185" s="100" t="s">
        <v>447</v>
      </c>
      <c r="B185" s="101" t="s">
        <v>448</v>
      </c>
      <c r="C185" s="101">
        <f t="shared" si="49"/>
        <v>0</v>
      </c>
      <c r="D185" s="101">
        <f t="shared" si="53"/>
        <v>0</v>
      </c>
      <c r="E185" s="101"/>
      <c r="F185" s="101"/>
      <c r="G185" s="101"/>
      <c r="H185" s="101"/>
      <c r="I185" s="101"/>
      <c r="J185" s="101"/>
      <c r="K185" s="101"/>
      <c r="L185" s="101">
        <f t="shared" si="64"/>
        <v>0</v>
      </c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>
        <f>SUM(AK185:AT185)</f>
        <v>0</v>
      </c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>
        <f t="shared" si="61"/>
        <v>0</v>
      </c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>
        <v>128</v>
      </c>
    </row>
    <row r="186" spans="1:67">
      <c r="A186" s="100" t="s">
        <v>449</v>
      </c>
      <c r="B186" s="101" t="s">
        <v>450</v>
      </c>
      <c r="C186" s="101">
        <f t="shared" si="49"/>
        <v>142.67950425</v>
      </c>
      <c r="D186" s="101">
        <f>SUM(D187:D190)</f>
        <v>113.93846425</v>
      </c>
      <c r="E186" s="101">
        <f t="shared" ref="E186:BO186" si="65">SUM(E187:E190)</f>
        <v>37.8156</v>
      </c>
      <c r="F186" s="101">
        <f t="shared" si="65"/>
        <v>40.548</v>
      </c>
      <c r="G186" s="101">
        <f t="shared" si="65"/>
        <v>2.9154</v>
      </c>
      <c r="H186" s="101">
        <f t="shared" si="65"/>
        <v>25.16316425</v>
      </c>
      <c r="I186" s="101">
        <f t="shared" si="65"/>
        <v>0</v>
      </c>
      <c r="J186" s="101">
        <f t="shared" si="65"/>
        <v>3.9443</v>
      </c>
      <c r="K186" s="101">
        <f t="shared" si="65"/>
        <v>3.552</v>
      </c>
      <c r="L186" s="101">
        <f t="shared" si="64"/>
        <v>22.53044</v>
      </c>
      <c r="M186" s="101">
        <f t="shared" si="65"/>
        <v>0.54</v>
      </c>
      <c r="N186" s="101">
        <f t="shared" si="65"/>
        <v>0.54</v>
      </c>
      <c r="O186" s="101">
        <f t="shared" si="65"/>
        <v>0</v>
      </c>
      <c r="P186" s="101">
        <f t="shared" si="65"/>
        <v>0.09</v>
      </c>
      <c r="Q186" s="101">
        <f t="shared" si="65"/>
        <v>1.08</v>
      </c>
      <c r="R186" s="101">
        <f t="shared" si="65"/>
        <v>1.15</v>
      </c>
      <c r="S186" s="101">
        <f t="shared" si="65"/>
        <v>1.56</v>
      </c>
      <c r="T186" s="101">
        <f t="shared" si="65"/>
        <v>0</v>
      </c>
      <c r="U186" s="101">
        <f t="shared" si="65"/>
        <v>2.7</v>
      </c>
      <c r="V186" s="101">
        <f t="shared" si="65"/>
        <v>0</v>
      </c>
      <c r="W186" s="101">
        <f t="shared" si="65"/>
        <v>0.72</v>
      </c>
      <c r="X186" s="101">
        <f t="shared" si="65"/>
        <v>0</v>
      </c>
      <c r="Y186" s="101">
        <f t="shared" si="65"/>
        <v>0.405</v>
      </c>
      <c r="Z186" s="101">
        <f t="shared" si="65"/>
        <v>1.3</v>
      </c>
      <c r="AA186" s="101">
        <f t="shared" si="65"/>
        <v>0.34344</v>
      </c>
      <c r="AB186" s="101">
        <f t="shared" si="65"/>
        <v>0.54</v>
      </c>
      <c r="AC186" s="101">
        <f t="shared" si="65"/>
        <v>0</v>
      </c>
      <c r="AD186" s="101">
        <f t="shared" si="65"/>
        <v>0</v>
      </c>
      <c r="AE186" s="101">
        <f t="shared" si="65"/>
        <v>0</v>
      </c>
      <c r="AF186" s="101">
        <f t="shared" si="65"/>
        <v>1.24</v>
      </c>
      <c r="AG186" s="101">
        <f t="shared" si="65"/>
        <v>0.8</v>
      </c>
      <c r="AH186" s="101">
        <f t="shared" si="65"/>
        <v>9.432</v>
      </c>
      <c r="AI186" s="101">
        <f t="shared" si="65"/>
        <v>0.09</v>
      </c>
      <c r="AJ186" s="101">
        <f t="shared" si="65"/>
        <v>6.2106</v>
      </c>
      <c r="AK186" s="101">
        <f t="shared" si="65"/>
        <v>0</v>
      </c>
      <c r="AL186" s="101">
        <f t="shared" si="65"/>
        <v>0</v>
      </c>
      <c r="AM186" s="101">
        <f t="shared" si="65"/>
        <v>0</v>
      </c>
      <c r="AN186" s="101">
        <f t="shared" si="65"/>
        <v>0</v>
      </c>
      <c r="AO186" s="101">
        <f t="shared" si="65"/>
        <v>0</v>
      </c>
      <c r="AP186" s="101">
        <f t="shared" si="65"/>
        <v>0</v>
      </c>
      <c r="AQ186" s="101">
        <f t="shared" si="65"/>
        <v>0</v>
      </c>
      <c r="AR186" s="101">
        <f t="shared" si="65"/>
        <v>0</v>
      </c>
      <c r="AS186" s="101">
        <f t="shared" si="65"/>
        <v>0</v>
      </c>
      <c r="AT186" s="101">
        <f t="shared" si="65"/>
        <v>6.2106</v>
      </c>
      <c r="AU186" s="101">
        <f t="shared" si="65"/>
        <v>0</v>
      </c>
      <c r="AV186" s="101">
        <f t="shared" si="65"/>
        <v>0</v>
      </c>
      <c r="AW186" s="101">
        <f t="shared" si="65"/>
        <v>0</v>
      </c>
      <c r="AX186" s="101">
        <f t="shared" si="65"/>
        <v>0</v>
      </c>
      <c r="AY186" s="101">
        <f t="shared" si="65"/>
        <v>0</v>
      </c>
      <c r="AZ186" s="101">
        <f t="shared" si="65"/>
        <v>0</v>
      </c>
      <c r="BA186" s="101">
        <f t="shared" si="65"/>
        <v>0</v>
      </c>
      <c r="BB186" s="101">
        <f t="shared" si="65"/>
        <v>0</v>
      </c>
      <c r="BC186" s="101">
        <f t="shared" si="65"/>
        <v>0</v>
      </c>
      <c r="BD186" s="101">
        <f t="shared" si="65"/>
        <v>0</v>
      </c>
      <c r="BE186" s="101">
        <f t="shared" si="65"/>
        <v>0</v>
      </c>
      <c r="BF186" s="101">
        <f t="shared" si="65"/>
        <v>0</v>
      </c>
      <c r="BG186" s="101">
        <f t="shared" si="65"/>
        <v>0</v>
      </c>
      <c r="BH186" s="101">
        <f t="shared" si="65"/>
        <v>0</v>
      </c>
      <c r="BI186" s="101">
        <f t="shared" si="65"/>
        <v>0</v>
      </c>
      <c r="BJ186" s="101">
        <f t="shared" si="65"/>
        <v>0</v>
      </c>
      <c r="BK186" s="101">
        <f t="shared" si="65"/>
        <v>0</v>
      </c>
      <c r="BL186" s="101">
        <f t="shared" si="65"/>
        <v>0</v>
      </c>
      <c r="BM186" s="101">
        <f t="shared" si="65"/>
        <v>0</v>
      </c>
      <c r="BN186" s="101">
        <f t="shared" si="65"/>
        <v>0</v>
      </c>
      <c r="BO186" s="101">
        <f t="shared" si="65"/>
        <v>194</v>
      </c>
    </row>
    <row r="187" spans="1:67">
      <c r="A187" s="100" t="s">
        <v>451</v>
      </c>
      <c r="B187" s="101" t="s">
        <v>167</v>
      </c>
      <c r="C187" s="101">
        <f t="shared" si="49"/>
        <v>142.67950425</v>
      </c>
      <c r="D187" s="101">
        <f t="shared" si="53"/>
        <v>113.93846425</v>
      </c>
      <c r="E187" s="101">
        <v>37.8156</v>
      </c>
      <c r="F187" s="101">
        <v>40.548</v>
      </c>
      <c r="G187" s="101">
        <v>2.9154</v>
      </c>
      <c r="H187" s="101">
        <v>25.16316425</v>
      </c>
      <c r="I187" s="101"/>
      <c r="J187" s="101">
        <v>3.9443</v>
      </c>
      <c r="K187" s="101">
        <v>3.552</v>
      </c>
      <c r="L187" s="101">
        <f t="shared" si="64"/>
        <v>22.53044</v>
      </c>
      <c r="M187" s="101">
        <v>0.54</v>
      </c>
      <c r="N187" s="101">
        <v>0.54</v>
      </c>
      <c r="O187" s="101"/>
      <c r="P187" s="101">
        <v>0.09</v>
      </c>
      <c r="Q187" s="101">
        <v>1.08</v>
      </c>
      <c r="R187" s="101">
        <v>1.15</v>
      </c>
      <c r="S187" s="101">
        <v>1.56</v>
      </c>
      <c r="T187" s="101"/>
      <c r="U187" s="101">
        <v>2.7</v>
      </c>
      <c r="V187" s="101"/>
      <c r="W187" s="101">
        <v>0.72</v>
      </c>
      <c r="X187" s="101"/>
      <c r="Y187" s="101">
        <v>0.405</v>
      </c>
      <c r="Z187" s="101">
        <v>1.3</v>
      </c>
      <c r="AA187" s="101">
        <v>0.34344</v>
      </c>
      <c r="AB187" s="101">
        <v>0.54</v>
      </c>
      <c r="AC187" s="101"/>
      <c r="AD187" s="101"/>
      <c r="AE187" s="101"/>
      <c r="AF187" s="101">
        <v>1.24</v>
      </c>
      <c r="AG187" s="101">
        <v>0.8</v>
      </c>
      <c r="AH187" s="101">
        <v>9.432</v>
      </c>
      <c r="AI187" s="101">
        <v>0.09</v>
      </c>
      <c r="AJ187" s="101">
        <f>SUM(AK187:AT187)</f>
        <v>6.2106</v>
      </c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>
        <v>6.2106</v>
      </c>
      <c r="AU187" s="101"/>
      <c r="AV187" s="101"/>
      <c r="AW187" s="101"/>
      <c r="AX187" s="101">
        <f t="shared" si="61"/>
        <v>0</v>
      </c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</row>
    <row r="188" spans="1:67">
      <c r="A188" s="100" t="s">
        <v>452</v>
      </c>
      <c r="B188" s="101" t="s">
        <v>169</v>
      </c>
      <c r="C188" s="101">
        <f t="shared" si="49"/>
        <v>0</v>
      </c>
      <c r="D188" s="101">
        <f t="shared" si="53"/>
        <v>0</v>
      </c>
      <c r="E188" s="101"/>
      <c r="F188" s="101"/>
      <c r="G188" s="101"/>
      <c r="H188" s="101"/>
      <c r="I188" s="101"/>
      <c r="J188" s="101"/>
      <c r="K188" s="101"/>
      <c r="L188" s="101">
        <f t="shared" si="64"/>
        <v>0</v>
      </c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>
        <f>SUM(AK188:AT188)</f>
        <v>0</v>
      </c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>
        <f>SUM(BC188:BJ188)</f>
        <v>0</v>
      </c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</row>
    <row r="189" spans="1:67">
      <c r="A189" s="100" t="s">
        <v>453</v>
      </c>
      <c r="B189" s="101" t="s">
        <v>192</v>
      </c>
      <c r="C189" s="101">
        <f t="shared" si="49"/>
        <v>0</v>
      </c>
      <c r="D189" s="101">
        <f t="shared" si="53"/>
        <v>0</v>
      </c>
      <c r="E189" s="101"/>
      <c r="F189" s="101"/>
      <c r="G189" s="101"/>
      <c r="H189" s="101"/>
      <c r="I189" s="101"/>
      <c r="J189" s="101"/>
      <c r="K189" s="101"/>
      <c r="L189" s="101">
        <f t="shared" si="64"/>
        <v>0</v>
      </c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>
        <f>SUM(AK189:AT189)</f>
        <v>0</v>
      </c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>
        <f t="shared" si="61"/>
        <v>0</v>
      </c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</row>
    <row r="190" spans="1:67">
      <c r="A190" s="100" t="s">
        <v>454</v>
      </c>
      <c r="B190" s="101" t="s">
        <v>455</v>
      </c>
      <c r="C190" s="101">
        <f t="shared" si="49"/>
        <v>0</v>
      </c>
      <c r="D190" s="101">
        <f t="shared" si="53"/>
        <v>0</v>
      </c>
      <c r="E190" s="101"/>
      <c r="F190" s="101"/>
      <c r="G190" s="101"/>
      <c r="H190" s="101"/>
      <c r="I190" s="101"/>
      <c r="J190" s="101"/>
      <c r="K190" s="101"/>
      <c r="L190" s="101">
        <f t="shared" si="64"/>
        <v>0</v>
      </c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>
        <f>SUM(AK190:AT190)</f>
        <v>0</v>
      </c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>
        <f t="shared" si="61"/>
        <v>0</v>
      </c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>
        <v>194</v>
      </c>
    </row>
    <row r="191" spans="1:67">
      <c r="A191" s="100" t="s">
        <v>456</v>
      </c>
      <c r="B191" s="101" t="s">
        <v>457</v>
      </c>
      <c r="C191" s="101">
        <f t="shared" si="49"/>
        <v>44.41846525</v>
      </c>
      <c r="D191" s="101">
        <f>SUM(D192:D197)</f>
        <v>27.69699825</v>
      </c>
      <c r="E191" s="101">
        <f t="shared" ref="E191:L191" si="66">SUM(E192:E197)</f>
        <v>10.2204</v>
      </c>
      <c r="F191" s="101">
        <f t="shared" si="66"/>
        <v>10.524</v>
      </c>
      <c r="G191" s="101">
        <f t="shared" si="66"/>
        <v>0.8517</v>
      </c>
      <c r="H191" s="101">
        <f t="shared" si="66"/>
        <v>6.10089825</v>
      </c>
      <c r="I191" s="101">
        <f t="shared" si="66"/>
        <v>0</v>
      </c>
      <c r="J191" s="101">
        <f t="shared" si="66"/>
        <v>0</v>
      </c>
      <c r="K191" s="101">
        <f t="shared" si="66"/>
        <v>0</v>
      </c>
      <c r="L191" s="101">
        <f t="shared" si="66"/>
        <v>12.992767</v>
      </c>
      <c r="M191" s="101">
        <f t="shared" ref="M191:AT191" si="67">SUM(M192:M197)</f>
        <v>0.978</v>
      </c>
      <c r="N191" s="101">
        <f t="shared" si="67"/>
        <v>1.466</v>
      </c>
      <c r="O191" s="101">
        <f t="shared" si="67"/>
        <v>0</v>
      </c>
      <c r="P191" s="101">
        <f t="shared" si="67"/>
        <v>0.009</v>
      </c>
      <c r="Q191" s="101">
        <f t="shared" si="67"/>
        <v>0.225</v>
      </c>
      <c r="R191" s="101">
        <f t="shared" si="67"/>
        <v>0.576</v>
      </c>
      <c r="S191" s="101">
        <f t="shared" si="67"/>
        <v>0.784</v>
      </c>
      <c r="T191" s="101">
        <f t="shared" si="67"/>
        <v>0</v>
      </c>
      <c r="U191" s="101">
        <f t="shared" si="67"/>
        <v>1.045</v>
      </c>
      <c r="V191" s="101">
        <f t="shared" si="67"/>
        <v>0</v>
      </c>
      <c r="W191" s="101">
        <f t="shared" si="67"/>
        <v>0.225</v>
      </c>
      <c r="X191" s="101">
        <f t="shared" si="67"/>
        <v>0</v>
      </c>
      <c r="Y191" s="101">
        <f t="shared" si="67"/>
        <v>0.072</v>
      </c>
      <c r="Z191" s="101">
        <f t="shared" si="67"/>
        <v>1.023942</v>
      </c>
      <c r="AA191" s="101">
        <f t="shared" si="67"/>
        <v>0.117</v>
      </c>
      <c r="AB191" s="101">
        <f t="shared" si="67"/>
        <v>1.126</v>
      </c>
      <c r="AC191" s="101">
        <f t="shared" si="67"/>
        <v>0</v>
      </c>
      <c r="AD191" s="101">
        <f t="shared" si="67"/>
        <v>0</v>
      </c>
      <c r="AE191" s="101">
        <f t="shared" si="67"/>
        <v>0</v>
      </c>
      <c r="AF191" s="101">
        <f t="shared" si="67"/>
        <v>0.431922</v>
      </c>
      <c r="AG191" s="101">
        <f t="shared" si="67"/>
        <v>0.539903</v>
      </c>
      <c r="AH191" s="101">
        <f t="shared" si="67"/>
        <v>4.374</v>
      </c>
      <c r="AI191" s="101">
        <f t="shared" si="67"/>
        <v>0</v>
      </c>
      <c r="AJ191" s="101">
        <f t="shared" si="67"/>
        <v>3.7287</v>
      </c>
      <c r="AK191" s="101">
        <f t="shared" si="67"/>
        <v>0</v>
      </c>
      <c r="AL191" s="101">
        <f t="shared" si="67"/>
        <v>0</v>
      </c>
      <c r="AM191" s="101">
        <f t="shared" si="67"/>
        <v>0</v>
      </c>
      <c r="AN191" s="101">
        <f t="shared" si="67"/>
        <v>0</v>
      </c>
      <c r="AO191" s="101">
        <f t="shared" si="67"/>
        <v>1</v>
      </c>
      <c r="AP191" s="101">
        <f t="shared" si="67"/>
        <v>0</v>
      </c>
      <c r="AQ191" s="101">
        <f t="shared" si="67"/>
        <v>1</v>
      </c>
      <c r="AR191" s="101">
        <f t="shared" si="67"/>
        <v>0</v>
      </c>
      <c r="AS191" s="101">
        <f t="shared" si="67"/>
        <v>0</v>
      </c>
      <c r="AT191" s="101">
        <f t="shared" si="67"/>
        <v>1.7287</v>
      </c>
      <c r="AU191" s="101">
        <f>SUM(AU192)</f>
        <v>0</v>
      </c>
      <c r="AV191" s="101">
        <f>SUM(AV192)</f>
        <v>0</v>
      </c>
      <c r="AW191" s="101">
        <f>SUM(AW192)</f>
        <v>0</v>
      </c>
      <c r="AX191" s="101">
        <f>SUM(AX192)</f>
        <v>0</v>
      </c>
      <c r="AY191" s="101">
        <f>SUM(AY192)</f>
        <v>0</v>
      </c>
      <c r="AZ191" s="101"/>
      <c r="BA191" s="101">
        <f t="shared" ref="BA191:BN191" si="68">SUM(BA192)</f>
        <v>0</v>
      </c>
      <c r="BB191" s="101">
        <f t="shared" si="68"/>
        <v>0</v>
      </c>
      <c r="BC191" s="101">
        <f t="shared" si="68"/>
        <v>0</v>
      </c>
      <c r="BD191" s="101">
        <f t="shared" si="68"/>
        <v>0</v>
      </c>
      <c r="BE191" s="101">
        <f t="shared" si="68"/>
        <v>0</v>
      </c>
      <c r="BF191" s="101">
        <f t="shared" si="68"/>
        <v>0</v>
      </c>
      <c r="BG191" s="101">
        <f t="shared" si="68"/>
        <v>0</v>
      </c>
      <c r="BH191" s="101">
        <f t="shared" si="68"/>
        <v>0</v>
      </c>
      <c r="BI191" s="101">
        <f t="shared" si="68"/>
        <v>0</v>
      </c>
      <c r="BJ191" s="101">
        <f t="shared" si="68"/>
        <v>0</v>
      </c>
      <c r="BK191" s="101">
        <f t="shared" si="68"/>
        <v>0</v>
      </c>
      <c r="BL191" s="101">
        <f t="shared" si="68"/>
        <v>0</v>
      </c>
      <c r="BM191" s="101">
        <f t="shared" si="68"/>
        <v>0</v>
      </c>
      <c r="BN191" s="101">
        <f t="shared" si="68"/>
        <v>0</v>
      </c>
      <c r="BO191" s="101">
        <f>SUM(BO192:BO197)</f>
        <v>25.65</v>
      </c>
    </row>
    <row r="192" spans="1:67">
      <c r="A192" s="100" t="s">
        <v>458</v>
      </c>
      <c r="B192" s="101" t="s">
        <v>167</v>
      </c>
      <c r="C192" s="101">
        <f t="shared" si="49"/>
        <v>39.21846525</v>
      </c>
      <c r="D192" s="101">
        <f>SUM(E192:K192)</f>
        <v>27.69699825</v>
      </c>
      <c r="E192" s="101">
        <v>10.2204</v>
      </c>
      <c r="F192" s="101">
        <v>10.524</v>
      </c>
      <c r="G192" s="101">
        <v>0.8517</v>
      </c>
      <c r="H192" s="101">
        <v>6.10089825</v>
      </c>
      <c r="I192" s="101"/>
      <c r="J192" s="101">
        <v>0</v>
      </c>
      <c r="K192" s="101">
        <v>0</v>
      </c>
      <c r="L192" s="101">
        <f t="shared" ref="L192:L204" si="69">SUM(M192:AI192)</f>
        <v>9.792767</v>
      </c>
      <c r="M192" s="101">
        <v>0.378</v>
      </c>
      <c r="N192" s="101">
        <v>0.666</v>
      </c>
      <c r="O192" s="101"/>
      <c r="P192" s="101">
        <v>0.009</v>
      </c>
      <c r="Q192" s="101">
        <v>0.225</v>
      </c>
      <c r="R192" s="101">
        <v>0.576</v>
      </c>
      <c r="S192" s="101">
        <v>0.784</v>
      </c>
      <c r="T192" s="101"/>
      <c r="U192" s="101">
        <v>0.495</v>
      </c>
      <c r="V192" s="101"/>
      <c r="W192" s="101">
        <v>0.225</v>
      </c>
      <c r="X192" s="101"/>
      <c r="Y192" s="101">
        <v>0.072</v>
      </c>
      <c r="Z192" s="101">
        <v>0.323942</v>
      </c>
      <c r="AA192" s="101">
        <v>0.117</v>
      </c>
      <c r="AB192" s="101">
        <v>0.576</v>
      </c>
      <c r="AC192" s="101"/>
      <c r="AD192" s="101"/>
      <c r="AE192" s="101"/>
      <c r="AF192" s="101">
        <v>0.431922</v>
      </c>
      <c r="AG192" s="101">
        <v>0.539903</v>
      </c>
      <c r="AH192" s="101">
        <v>4.374</v>
      </c>
      <c r="AI192" s="101">
        <v>0</v>
      </c>
      <c r="AJ192" s="101">
        <f t="shared" ref="AJ192:AJ204" si="70">SUM(AK192:AT192)</f>
        <v>1.7287</v>
      </c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>
        <v>1.7287</v>
      </c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</row>
    <row r="193" spans="1:67">
      <c r="A193" s="100" t="s">
        <v>459</v>
      </c>
      <c r="B193" s="101" t="s">
        <v>460</v>
      </c>
      <c r="C193" s="101">
        <f t="shared" si="49"/>
        <v>0</v>
      </c>
      <c r="D193" s="101">
        <f t="shared" si="53"/>
        <v>0</v>
      </c>
      <c r="E193" s="101"/>
      <c r="F193" s="101"/>
      <c r="G193" s="101"/>
      <c r="H193" s="101"/>
      <c r="I193" s="101"/>
      <c r="J193" s="101"/>
      <c r="K193" s="101"/>
      <c r="L193" s="101">
        <f t="shared" si="69"/>
        <v>0</v>
      </c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>
        <f t="shared" si="70"/>
        <v>0</v>
      </c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>
        <v>2.65</v>
      </c>
    </row>
    <row r="194" spans="1:67">
      <c r="A194" s="100" t="s">
        <v>461</v>
      </c>
      <c r="B194" s="101" t="s">
        <v>462</v>
      </c>
      <c r="C194" s="101">
        <f t="shared" si="49"/>
        <v>0</v>
      </c>
      <c r="D194" s="101">
        <f t="shared" si="53"/>
        <v>0</v>
      </c>
      <c r="E194" s="101"/>
      <c r="F194" s="101"/>
      <c r="G194" s="101"/>
      <c r="H194" s="101"/>
      <c r="I194" s="101"/>
      <c r="J194" s="101"/>
      <c r="K194" s="101"/>
      <c r="L194" s="101">
        <f t="shared" si="69"/>
        <v>0</v>
      </c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>
        <f t="shared" si="70"/>
        <v>0</v>
      </c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</row>
    <row r="195" spans="1:67">
      <c r="A195" s="100" t="s">
        <v>463</v>
      </c>
      <c r="B195" s="101" t="s">
        <v>464</v>
      </c>
      <c r="C195" s="101">
        <f t="shared" si="49"/>
        <v>1</v>
      </c>
      <c r="D195" s="101">
        <f t="shared" si="53"/>
        <v>0</v>
      </c>
      <c r="E195" s="101"/>
      <c r="F195" s="101"/>
      <c r="G195" s="101"/>
      <c r="H195" s="101"/>
      <c r="I195" s="101"/>
      <c r="J195" s="101"/>
      <c r="K195" s="101"/>
      <c r="L195" s="101">
        <f t="shared" si="69"/>
        <v>0</v>
      </c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>
        <f t="shared" si="70"/>
        <v>1</v>
      </c>
      <c r="AK195" s="101"/>
      <c r="AL195" s="101"/>
      <c r="AM195" s="101"/>
      <c r="AN195" s="101"/>
      <c r="AO195" s="101"/>
      <c r="AP195" s="101"/>
      <c r="AQ195" s="101">
        <v>1</v>
      </c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</row>
    <row r="196" spans="1:67">
      <c r="A196" s="100" t="s">
        <v>465</v>
      </c>
      <c r="B196" s="101" t="s">
        <v>466</v>
      </c>
      <c r="C196" s="101">
        <f t="shared" si="49"/>
        <v>0</v>
      </c>
      <c r="D196" s="101">
        <f t="shared" si="53"/>
        <v>0</v>
      </c>
      <c r="E196" s="101"/>
      <c r="F196" s="101"/>
      <c r="G196" s="101"/>
      <c r="H196" s="101"/>
      <c r="I196" s="101"/>
      <c r="J196" s="101"/>
      <c r="K196" s="101"/>
      <c r="L196" s="101">
        <f t="shared" si="69"/>
        <v>0</v>
      </c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>
        <f t="shared" si="70"/>
        <v>0</v>
      </c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</row>
    <row r="197" spans="1:67">
      <c r="A197" s="100" t="s">
        <v>467</v>
      </c>
      <c r="B197" s="101" t="s">
        <v>468</v>
      </c>
      <c r="C197" s="101">
        <f t="shared" si="49"/>
        <v>4.2</v>
      </c>
      <c r="D197" s="101">
        <f t="shared" si="53"/>
        <v>0</v>
      </c>
      <c r="E197" s="101"/>
      <c r="F197" s="101"/>
      <c r="G197" s="101"/>
      <c r="H197" s="101"/>
      <c r="I197" s="101"/>
      <c r="J197" s="101"/>
      <c r="K197" s="101"/>
      <c r="L197" s="101">
        <f t="shared" si="69"/>
        <v>3.2</v>
      </c>
      <c r="M197" s="101">
        <v>0.6</v>
      </c>
      <c r="N197" s="101">
        <v>0.8</v>
      </c>
      <c r="O197" s="101"/>
      <c r="P197" s="101"/>
      <c r="Q197" s="101"/>
      <c r="R197" s="101"/>
      <c r="S197" s="101"/>
      <c r="T197" s="101"/>
      <c r="U197" s="101">
        <v>0.55</v>
      </c>
      <c r="V197" s="101"/>
      <c r="W197" s="101"/>
      <c r="X197" s="101"/>
      <c r="Y197" s="101"/>
      <c r="Z197" s="101">
        <v>0.7</v>
      </c>
      <c r="AA197" s="101"/>
      <c r="AB197" s="101">
        <v>0.55</v>
      </c>
      <c r="AC197" s="101"/>
      <c r="AD197" s="101"/>
      <c r="AE197" s="101"/>
      <c r="AF197" s="101"/>
      <c r="AG197" s="101"/>
      <c r="AH197" s="101"/>
      <c r="AI197" s="101"/>
      <c r="AJ197" s="101">
        <f t="shared" si="70"/>
        <v>1</v>
      </c>
      <c r="AK197" s="101"/>
      <c r="AL197" s="101"/>
      <c r="AM197" s="101"/>
      <c r="AN197" s="101"/>
      <c r="AO197" s="101">
        <v>1</v>
      </c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>
        <v>23</v>
      </c>
    </row>
    <row r="198" spans="1:67">
      <c r="A198" s="100" t="s">
        <v>469</v>
      </c>
      <c r="B198" s="101" t="s">
        <v>470</v>
      </c>
      <c r="C198" s="101">
        <f t="shared" ref="C198:C242" si="71">D198+L198+AJ198+AU198+AX198+BB198+BK198</f>
        <v>0</v>
      </c>
      <c r="D198" s="101">
        <f t="shared" si="53"/>
        <v>0</v>
      </c>
      <c r="E198" s="101"/>
      <c r="F198" s="101"/>
      <c r="G198" s="101"/>
      <c r="H198" s="101"/>
      <c r="I198" s="101"/>
      <c r="J198" s="101"/>
      <c r="K198" s="101"/>
      <c r="L198" s="101">
        <f t="shared" si="69"/>
        <v>0</v>
      </c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>
        <f t="shared" si="70"/>
        <v>0</v>
      </c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</row>
    <row r="199" spans="1:67">
      <c r="A199" s="100" t="s">
        <v>471</v>
      </c>
      <c r="B199" s="101" t="s">
        <v>167</v>
      </c>
      <c r="C199" s="101">
        <f t="shared" si="71"/>
        <v>0</v>
      </c>
      <c r="D199" s="101">
        <f t="shared" si="53"/>
        <v>0</v>
      </c>
      <c r="E199" s="101"/>
      <c r="F199" s="101"/>
      <c r="G199" s="101"/>
      <c r="H199" s="101"/>
      <c r="I199" s="101"/>
      <c r="J199" s="101"/>
      <c r="K199" s="101"/>
      <c r="L199" s="101">
        <f t="shared" si="69"/>
        <v>0</v>
      </c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>
        <f t="shared" si="70"/>
        <v>0</v>
      </c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</row>
    <row r="200" spans="1:67">
      <c r="A200" s="100" t="s">
        <v>472</v>
      </c>
      <c r="B200" s="101" t="s">
        <v>473</v>
      </c>
      <c r="C200" s="101">
        <f t="shared" si="71"/>
        <v>0</v>
      </c>
      <c r="D200" s="101">
        <f t="shared" si="53"/>
        <v>0</v>
      </c>
      <c r="E200" s="101"/>
      <c r="F200" s="101"/>
      <c r="G200" s="101"/>
      <c r="H200" s="101"/>
      <c r="I200" s="101"/>
      <c r="J200" s="101"/>
      <c r="K200" s="101"/>
      <c r="L200" s="101">
        <f t="shared" si="69"/>
        <v>0</v>
      </c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>
        <f t="shared" si="70"/>
        <v>0</v>
      </c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</row>
    <row r="201" spans="1:67">
      <c r="A201" s="100" t="s">
        <v>474</v>
      </c>
      <c r="B201" s="101" t="s">
        <v>475</v>
      </c>
      <c r="C201" s="101">
        <f t="shared" si="71"/>
        <v>0</v>
      </c>
      <c r="D201" s="101">
        <f t="shared" si="53"/>
        <v>0</v>
      </c>
      <c r="E201" s="101"/>
      <c r="F201" s="101"/>
      <c r="G201" s="101"/>
      <c r="H201" s="101"/>
      <c r="I201" s="101"/>
      <c r="J201" s="101"/>
      <c r="K201" s="101"/>
      <c r="L201" s="101">
        <f t="shared" si="69"/>
        <v>0</v>
      </c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>
        <f t="shared" si="70"/>
        <v>0</v>
      </c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</row>
    <row r="202" spans="1:67">
      <c r="A202" s="100" t="s">
        <v>476</v>
      </c>
      <c r="B202" s="101" t="s">
        <v>477</v>
      </c>
      <c r="C202" s="101">
        <f t="shared" si="71"/>
        <v>0</v>
      </c>
      <c r="D202" s="101">
        <f t="shared" si="53"/>
        <v>0</v>
      </c>
      <c r="E202" s="101"/>
      <c r="F202" s="101"/>
      <c r="G202" s="101"/>
      <c r="H202" s="101"/>
      <c r="I202" s="101"/>
      <c r="J202" s="101"/>
      <c r="K202" s="101"/>
      <c r="L202" s="101">
        <f t="shared" si="69"/>
        <v>0</v>
      </c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>
        <f t="shared" si="70"/>
        <v>0</v>
      </c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</row>
    <row r="203" spans="1:67">
      <c r="A203" s="100" t="s">
        <v>478</v>
      </c>
      <c r="B203" s="101" t="s">
        <v>479</v>
      </c>
      <c r="C203" s="101">
        <f t="shared" si="71"/>
        <v>0</v>
      </c>
      <c r="D203" s="101">
        <f t="shared" si="53"/>
        <v>0</v>
      </c>
      <c r="E203" s="101"/>
      <c r="F203" s="101"/>
      <c r="G203" s="101"/>
      <c r="H203" s="101"/>
      <c r="I203" s="101"/>
      <c r="J203" s="101"/>
      <c r="K203" s="101"/>
      <c r="L203" s="101">
        <f t="shared" si="69"/>
        <v>0</v>
      </c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>
        <f t="shared" si="70"/>
        <v>0</v>
      </c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</row>
    <row r="204" spans="1:67">
      <c r="A204" s="100" t="s">
        <v>480</v>
      </c>
      <c r="B204" s="101" t="s">
        <v>479</v>
      </c>
      <c r="C204" s="101">
        <f t="shared" si="71"/>
        <v>0</v>
      </c>
      <c r="D204" s="101">
        <f t="shared" si="53"/>
        <v>0</v>
      </c>
      <c r="E204" s="101"/>
      <c r="F204" s="101"/>
      <c r="G204" s="101"/>
      <c r="H204" s="101"/>
      <c r="I204" s="101"/>
      <c r="J204" s="101"/>
      <c r="K204" s="101"/>
      <c r="L204" s="101">
        <f t="shared" si="69"/>
        <v>0</v>
      </c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>
        <f t="shared" si="70"/>
        <v>0</v>
      </c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</row>
    <row r="205" spans="1:67">
      <c r="A205" s="100" t="s">
        <v>481</v>
      </c>
      <c r="B205" s="101" t="s">
        <v>482</v>
      </c>
      <c r="C205" s="101">
        <f t="shared" si="71"/>
        <v>4885.1864379</v>
      </c>
      <c r="D205" s="101">
        <f t="shared" ref="D205:BO205" si="72">D206+D209+D216+D222+D224+D226+D229+D236</f>
        <v>3745.5773679</v>
      </c>
      <c r="E205" s="101">
        <f t="shared" si="72"/>
        <v>1419.2296</v>
      </c>
      <c r="F205" s="101">
        <f t="shared" si="72"/>
        <v>7.56</v>
      </c>
      <c r="G205" s="101">
        <f t="shared" si="72"/>
        <v>3.7345</v>
      </c>
      <c r="H205" s="101">
        <f t="shared" si="72"/>
        <v>1247.4755679</v>
      </c>
      <c r="I205" s="101">
        <f t="shared" si="72"/>
        <v>0</v>
      </c>
      <c r="J205" s="101">
        <f t="shared" si="72"/>
        <v>1039.1617</v>
      </c>
      <c r="K205" s="101">
        <f t="shared" si="72"/>
        <v>28.416</v>
      </c>
      <c r="L205" s="101">
        <f t="shared" si="72"/>
        <v>295.51052</v>
      </c>
      <c r="M205" s="101">
        <f t="shared" si="72"/>
        <v>17.514</v>
      </c>
      <c r="N205" s="101">
        <f t="shared" si="72"/>
        <v>0</v>
      </c>
      <c r="O205" s="101">
        <f t="shared" si="72"/>
        <v>0</v>
      </c>
      <c r="P205" s="101">
        <f t="shared" si="72"/>
        <v>1.485</v>
      </c>
      <c r="Q205" s="101">
        <f t="shared" si="72"/>
        <v>12.143</v>
      </c>
      <c r="R205" s="101">
        <f t="shared" si="72"/>
        <v>3.528</v>
      </c>
      <c r="S205" s="101">
        <f t="shared" si="72"/>
        <v>34.02</v>
      </c>
      <c r="T205" s="101">
        <f t="shared" si="72"/>
        <v>0</v>
      </c>
      <c r="U205" s="101">
        <f t="shared" si="72"/>
        <v>9.477</v>
      </c>
      <c r="V205" s="101">
        <f t="shared" si="72"/>
        <v>0</v>
      </c>
      <c r="W205" s="101">
        <f t="shared" si="72"/>
        <v>14.499</v>
      </c>
      <c r="X205" s="101">
        <f t="shared" si="72"/>
        <v>0</v>
      </c>
      <c r="Y205" s="101">
        <f t="shared" si="72"/>
        <v>0</v>
      </c>
      <c r="Z205" s="101">
        <f t="shared" si="72"/>
        <v>36.20388</v>
      </c>
      <c r="AA205" s="101">
        <f t="shared" si="72"/>
        <v>1.791</v>
      </c>
      <c r="AB205" s="101">
        <f t="shared" si="72"/>
        <v>35.007</v>
      </c>
      <c r="AC205" s="101">
        <f t="shared" si="72"/>
        <v>0</v>
      </c>
      <c r="AD205" s="101">
        <f t="shared" si="72"/>
        <v>4.8</v>
      </c>
      <c r="AE205" s="101">
        <f t="shared" si="72"/>
        <v>0</v>
      </c>
      <c r="AF205" s="101">
        <f t="shared" si="72"/>
        <v>48.27184</v>
      </c>
      <c r="AG205" s="101">
        <f t="shared" si="72"/>
        <v>60.3398</v>
      </c>
      <c r="AH205" s="101">
        <f t="shared" si="72"/>
        <v>9.9</v>
      </c>
      <c r="AI205" s="101">
        <f t="shared" si="72"/>
        <v>6.531</v>
      </c>
      <c r="AJ205" s="101">
        <f t="shared" si="72"/>
        <v>604.45855</v>
      </c>
      <c r="AK205" s="101">
        <f t="shared" si="72"/>
        <v>1.44</v>
      </c>
      <c r="AL205" s="101">
        <f t="shared" si="72"/>
        <v>0</v>
      </c>
      <c r="AM205" s="101">
        <f t="shared" si="72"/>
        <v>0</v>
      </c>
      <c r="AN205" s="101">
        <f t="shared" si="72"/>
        <v>12.62</v>
      </c>
      <c r="AO205" s="101">
        <f t="shared" si="72"/>
        <v>0</v>
      </c>
      <c r="AP205" s="101">
        <f t="shared" si="72"/>
        <v>0</v>
      </c>
      <c r="AQ205" s="101">
        <f t="shared" si="72"/>
        <v>0</v>
      </c>
      <c r="AR205" s="101">
        <f t="shared" si="72"/>
        <v>0</v>
      </c>
      <c r="AS205" s="101">
        <f t="shared" si="72"/>
        <v>289.63104</v>
      </c>
      <c r="AT205" s="101">
        <f t="shared" si="72"/>
        <v>300.76751</v>
      </c>
      <c r="AU205" s="101">
        <f t="shared" si="72"/>
        <v>0</v>
      </c>
      <c r="AV205" s="101">
        <f t="shared" si="72"/>
        <v>0</v>
      </c>
      <c r="AW205" s="101">
        <f t="shared" si="72"/>
        <v>0</v>
      </c>
      <c r="AX205" s="101">
        <f t="shared" si="72"/>
        <v>0</v>
      </c>
      <c r="AY205" s="101">
        <f t="shared" si="72"/>
        <v>0</v>
      </c>
      <c r="AZ205" s="101">
        <f t="shared" si="72"/>
        <v>0</v>
      </c>
      <c r="BA205" s="101">
        <f t="shared" si="72"/>
        <v>0</v>
      </c>
      <c r="BB205" s="101">
        <f t="shared" si="72"/>
        <v>239.64</v>
      </c>
      <c r="BC205" s="101">
        <f t="shared" si="72"/>
        <v>239.64</v>
      </c>
      <c r="BD205" s="101">
        <f t="shared" si="72"/>
        <v>0</v>
      </c>
      <c r="BE205" s="101">
        <f t="shared" si="72"/>
        <v>0</v>
      </c>
      <c r="BF205" s="101">
        <f t="shared" si="72"/>
        <v>0</v>
      </c>
      <c r="BG205" s="101">
        <f t="shared" si="72"/>
        <v>0</v>
      </c>
      <c r="BH205" s="101">
        <f t="shared" si="72"/>
        <v>0</v>
      </c>
      <c r="BI205" s="101">
        <f t="shared" si="72"/>
        <v>0</v>
      </c>
      <c r="BJ205" s="101">
        <f t="shared" si="72"/>
        <v>0</v>
      </c>
      <c r="BK205" s="101">
        <f t="shared" si="72"/>
        <v>0</v>
      </c>
      <c r="BL205" s="101">
        <f t="shared" si="72"/>
        <v>0</v>
      </c>
      <c r="BM205" s="101">
        <f t="shared" si="72"/>
        <v>0</v>
      </c>
      <c r="BN205" s="101">
        <f t="shared" si="72"/>
        <v>0</v>
      </c>
      <c r="BO205" s="101">
        <f t="shared" si="72"/>
        <v>192</v>
      </c>
    </row>
    <row r="206" spans="1:67">
      <c r="A206" s="100" t="s">
        <v>483</v>
      </c>
      <c r="B206" s="101" t="s">
        <v>484</v>
      </c>
      <c r="C206" s="101">
        <f t="shared" si="71"/>
        <v>222.720806</v>
      </c>
      <c r="D206" s="101">
        <f>SUM(E206:K206)</f>
        <v>180.031126</v>
      </c>
      <c r="E206" s="101">
        <f>SUM(E207:E208)</f>
        <v>92.32</v>
      </c>
      <c r="F206" s="101">
        <f t="shared" ref="F206:K206" si="73">SUM(F207:F208)</f>
        <v>7.56</v>
      </c>
      <c r="G206" s="101">
        <f t="shared" si="73"/>
        <v>0.9871</v>
      </c>
      <c r="H206" s="101">
        <f t="shared" si="73"/>
        <v>46.681726</v>
      </c>
      <c r="I206" s="101">
        <f t="shared" si="73"/>
        <v>0</v>
      </c>
      <c r="J206" s="101">
        <f t="shared" si="73"/>
        <v>28.9303</v>
      </c>
      <c r="K206" s="101">
        <f t="shared" si="73"/>
        <v>3.552</v>
      </c>
      <c r="L206" s="101">
        <f t="shared" ref="L206:L228" si="74">SUM(M206:AI206)</f>
        <v>18.93106</v>
      </c>
      <c r="M206" s="101">
        <f>SUM(M207:M208)</f>
        <v>1.161</v>
      </c>
      <c r="N206" s="101">
        <f t="shared" ref="N206:AI206" si="75">SUM(N207:N208)</f>
        <v>0</v>
      </c>
      <c r="O206" s="101">
        <f t="shared" si="75"/>
        <v>0</v>
      </c>
      <c r="P206" s="101">
        <f t="shared" si="75"/>
        <v>0.018</v>
      </c>
      <c r="Q206" s="101">
        <f t="shared" si="75"/>
        <v>1.215</v>
      </c>
      <c r="R206" s="101">
        <f t="shared" si="75"/>
        <v>0.719</v>
      </c>
      <c r="S206" s="101">
        <f t="shared" si="75"/>
        <v>1.25</v>
      </c>
      <c r="T206" s="101">
        <f t="shared" si="75"/>
        <v>0</v>
      </c>
      <c r="U206" s="101">
        <f t="shared" si="75"/>
        <v>0.261</v>
      </c>
      <c r="V206" s="101">
        <f t="shared" si="75"/>
        <v>0</v>
      </c>
      <c r="W206" s="101">
        <f t="shared" si="75"/>
        <v>0</v>
      </c>
      <c r="X206" s="101">
        <f t="shared" si="75"/>
        <v>0</v>
      </c>
      <c r="Y206" s="101">
        <f t="shared" si="75"/>
        <v>0</v>
      </c>
      <c r="Z206" s="101">
        <f t="shared" si="75"/>
        <v>1.146765</v>
      </c>
      <c r="AA206" s="101">
        <f t="shared" si="75"/>
        <v>0.261</v>
      </c>
      <c r="AB206" s="101">
        <f t="shared" si="75"/>
        <v>3.078</v>
      </c>
      <c r="AC206" s="101">
        <f t="shared" si="75"/>
        <v>0</v>
      </c>
      <c r="AD206" s="101">
        <f t="shared" si="75"/>
        <v>0</v>
      </c>
      <c r="AE206" s="101">
        <f t="shared" si="75"/>
        <v>0</v>
      </c>
      <c r="AF206" s="101">
        <f t="shared" si="75"/>
        <v>1.52902</v>
      </c>
      <c r="AG206" s="101">
        <f t="shared" si="75"/>
        <v>1.911275</v>
      </c>
      <c r="AH206" s="101">
        <f t="shared" si="75"/>
        <v>6.3</v>
      </c>
      <c r="AI206" s="101">
        <f t="shared" si="75"/>
        <v>0.081</v>
      </c>
      <c r="AJ206" s="101">
        <f>SUM(AK206:AT206)</f>
        <v>23.75862</v>
      </c>
      <c r="AK206" s="101">
        <f>SUM(AK207:AK208)</f>
        <v>0.72</v>
      </c>
      <c r="AL206" s="101">
        <f t="shared" ref="AL206:AT206" si="76">SUM(AL207:AL208)</f>
        <v>0</v>
      </c>
      <c r="AM206" s="101">
        <f t="shared" si="76"/>
        <v>0</v>
      </c>
      <c r="AN206" s="101">
        <f t="shared" si="76"/>
        <v>0</v>
      </c>
      <c r="AO206" s="101">
        <f t="shared" si="76"/>
        <v>0</v>
      </c>
      <c r="AP206" s="101">
        <f t="shared" si="76"/>
        <v>0</v>
      </c>
      <c r="AQ206" s="101">
        <f t="shared" si="76"/>
        <v>0</v>
      </c>
      <c r="AR206" s="101">
        <f t="shared" si="76"/>
        <v>0</v>
      </c>
      <c r="AS206" s="101">
        <f t="shared" si="76"/>
        <v>9.17412</v>
      </c>
      <c r="AT206" s="101">
        <f t="shared" si="76"/>
        <v>13.8645</v>
      </c>
      <c r="AU206" s="101"/>
      <c r="AV206" s="101">
        <f>SUM(AV207:AV208)</f>
        <v>0</v>
      </c>
      <c r="AW206" s="101">
        <f>SUM(AW207:AW208)</f>
        <v>0</v>
      </c>
      <c r="AX206" s="101"/>
      <c r="AY206" s="101">
        <f>SUM(AY207:AY208)</f>
        <v>0</v>
      </c>
      <c r="AZ206" s="101">
        <f>SUM(AZ207:AZ208)</f>
        <v>0</v>
      </c>
      <c r="BA206" s="101">
        <f>SUM(BA207:BA208)</f>
        <v>0</v>
      </c>
      <c r="BB206" s="101"/>
      <c r="BC206" s="101">
        <f>SUM(BC207:BC208)</f>
        <v>0</v>
      </c>
      <c r="BD206" s="101">
        <f t="shared" ref="BD206:BJ206" si="77">SUM(BD207:BD208)</f>
        <v>0</v>
      </c>
      <c r="BE206" s="101">
        <f t="shared" si="77"/>
        <v>0</v>
      </c>
      <c r="BF206" s="101">
        <f t="shared" si="77"/>
        <v>0</v>
      </c>
      <c r="BG206" s="101">
        <f t="shared" si="77"/>
        <v>0</v>
      </c>
      <c r="BH206" s="101">
        <f t="shared" si="77"/>
        <v>0</v>
      </c>
      <c r="BI206" s="101">
        <f t="shared" si="77"/>
        <v>0</v>
      </c>
      <c r="BJ206" s="101">
        <f t="shared" si="77"/>
        <v>0</v>
      </c>
      <c r="BK206" s="101"/>
      <c r="BL206" s="101">
        <f>SUM(BL207:BL208)</f>
        <v>0</v>
      </c>
      <c r="BM206" s="101">
        <f>SUM(BM207:BM208)</f>
        <v>0</v>
      </c>
      <c r="BN206" s="101">
        <f>SUM(BN207:BN208)</f>
        <v>0</v>
      </c>
      <c r="BO206" s="101">
        <f>SUM(BO207:BO208)</f>
        <v>0</v>
      </c>
    </row>
    <row r="207" spans="1:67">
      <c r="A207" s="100" t="s">
        <v>485</v>
      </c>
      <c r="B207" s="101" t="s">
        <v>167</v>
      </c>
      <c r="C207" s="101">
        <f t="shared" si="71"/>
        <v>222.720806</v>
      </c>
      <c r="D207" s="101">
        <f t="shared" si="53"/>
        <v>180.031126</v>
      </c>
      <c r="E207" s="101">
        <v>92.32</v>
      </c>
      <c r="F207" s="101">
        <v>7.56</v>
      </c>
      <c r="G207" s="101">
        <v>0.9871</v>
      </c>
      <c r="H207" s="101">
        <v>46.681726</v>
      </c>
      <c r="I207" s="101"/>
      <c r="J207" s="101">
        <v>28.9303</v>
      </c>
      <c r="K207" s="101">
        <v>3.552</v>
      </c>
      <c r="L207" s="101">
        <f t="shared" si="74"/>
        <v>18.93106</v>
      </c>
      <c r="M207" s="101">
        <v>1.161</v>
      </c>
      <c r="N207" s="101">
        <v>0</v>
      </c>
      <c r="O207" s="101"/>
      <c r="P207" s="101">
        <v>0.018</v>
      </c>
      <c r="Q207" s="101">
        <v>1.215</v>
      </c>
      <c r="R207" s="101">
        <v>0.719</v>
      </c>
      <c r="S207" s="101">
        <v>1.25</v>
      </c>
      <c r="T207" s="101"/>
      <c r="U207" s="101">
        <v>0.261</v>
      </c>
      <c r="V207" s="101"/>
      <c r="W207" s="101">
        <v>0</v>
      </c>
      <c r="X207" s="101"/>
      <c r="Y207" s="101">
        <v>0</v>
      </c>
      <c r="Z207" s="101">
        <v>1.146765</v>
      </c>
      <c r="AA207" s="101">
        <v>0.261</v>
      </c>
      <c r="AB207" s="101">
        <v>3.078</v>
      </c>
      <c r="AC207" s="101"/>
      <c r="AD207" s="101"/>
      <c r="AE207" s="101"/>
      <c r="AF207" s="101">
        <v>1.52902</v>
      </c>
      <c r="AG207" s="101">
        <v>1.911275</v>
      </c>
      <c r="AH207" s="101">
        <v>6.3</v>
      </c>
      <c r="AI207" s="101">
        <v>0.081</v>
      </c>
      <c r="AJ207" s="101">
        <f>SUM(AK207:AT207)</f>
        <v>23.75862</v>
      </c>
      <c r="AK207" s="101">
        <v>0.72</v>
      </c>
      <c r="AL207" s="101"/>
      <c r="AM207" s="101"/>
      <c r="AN207" s="101">
        <v>0</v>
      </c>
      <c r="AO207" s="101"/>
      <c r="AP207" s="101"/>
      <c r="AQ207" s="101"/>
      <c r="AR207" s="101"/>
      <c r="AS207" s="101">
        <v>9.17412</v>
      </c>
      <c r="AT207" s="101">
        <v>13.8645</v>
      </c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</row>
    <row r="208" spans="1:67">
      <c r="A208" s="100" t="s">
        <v>486</v>
      </c>
      <c r="B208" s="101" t="s">
        <v>487</v>
      </c>
      <c r="C208" s="101">
        <f t="shared" si="71"/>
        <v>0</v>
      </c>
      <c r="D208" s="101">
        <f t="shared" si="53"/>
        <v>0</v>
      </c>
      <c r="E208" s="101"/>
      <c r="F208" s="101"/>
      <c r="G208" s="101"/>
      <c r="H208" s="101"/>
      <c r="I208" s="101"/>
      <c r="J208" s="101"/>
      <c r="K208" s="101"/>
      <c r="L208" s="101">
        <f t="shared" si="74"/>
        <v>0</v>
      </c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>
        <f>SUM(AK208:AT208)</f>
        <v>0</v>
      </c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</row>
    <row r="209" spans="1:67">
      <c r="A209" s="100" t="s">
        <v>488</v>
      </c>
      <c r="B209" s="101" t="s">
        <v>489</v>
      </c>
      <c r="C209" s="101">
        <f t="shared" si="71"/>
        <v>4216.59948345</v>
      </c>
      <c r="D209" s="101">
        <f>SUM(D210:D215)</f>
        <v>3401.47048745</v>
      </c>
      <c r="E209" s="101">
        <f t="shared" ref="E209:BO209" si="78">SUM(E210:E215)</f>
        <v>1278.4884</v>
      </c>
      <c r="F209" s="101">
        <f t="shared" si="78"/>
        <v>0</v>
      </c>
      <c r="G209" s="101">
        <f t="shared" si="78"/>
        <v>2.7474</v>
      </c>
      <c r="H209" s="101">
        <f t="shared" si="78"/>
        <v>1138.33238745</v>
      </c>
      <c r="I209" s="101">
        <f t="shared" si="78"/>
        <v>0</v>
      </c>
      <c r="J209" s="101">
        <f t="shared" si="78"/>
        <v>960.5903</v>
      </c>
      <c r="K209" s="101">
        <f t="shared" si="78"/>
        <v>21.312</v>
      </c>
      <c r="L209" s="101">
        <f t="shared" si="74"/>
        <v>266.497722</v>
      </c>
      <c r="M209" s="101">
        <f t="shared" si="78"/>
        <v>15.624</v>
      </c>
      <c r="N209" s="101">
        <f t="shared" si="78"/>
        <v>0</v>
      </c>
      <c r="O209" s="101">
        <f t="shared" si="78"/>
        <v>0</v>
      </c>
      <c r="P209" s="101">
        <f t="shared" si="78"/>
        <v>1.449</v>
      </c>
      <c r="Q209" s="101">
        <f t="shared" si="78"/>
        <v>10.703</v>
      </c>
      <c r="R209" s="101">
        <f t="shared" si="78"/>
        <v>2.529</v>
      </c>
      <c r="S209" s="101">
        <f t="shared" si="78"/>
        <v>30.85</v>
      </c>
      <c r="T209" s="101">
        <f t="shared" si="78"/>
        <v>0</v>
      </c>
      <c r="U209" s="101">
        <f t="shared" si="78"/>
        <v>9.099</v>
      </c>
      <c r="V209" s="101">
        <f t="shared" si="78"/>
        <v>0</v>
      </c>
      <c r="W209" s="101">
        <f t="shared" si="78"/>
        <v>14.499</v>
      </c>
      <c r="X209" s="101">
        <f t="shared" si="78"/>
        <v>0</v>
      </c>
      <c r="Y209" s="101">
        <f t="shared" si="78"/>
        <v>0</v>
      </c>
      <c r="Z209" s="101">
        <f t="shared" si="78"/>
        <v>33.5861805</v>
      </c>
      <c r="AA209" s="101">
        <f t="shared" si="78"/>
        <v>1.485</v>
      </c>
      <c r="AB209" s="101">
        <f t="shared" si="78"/>
        <v>31.065</v>
      </c>
      <c r="AC209" s="101">
        <f t="shared" si="78"/>
        <v>0</v>
      </c>
      <c r="AD209" s="101">
        <f t="shared" si="78"/>
        <v>4.8</v>
      </c>
      <c r="AE209" s="101">
        <f t="shared" si="78"/>
        <v>0</v>
      </c>
      <c r="AF209" s="101">
        <f t="shared" si="78"/>
        <v>44.781574</v>
      </c>
      <c r="AG209" s="101">
        <f t="shared" si="78"/>
        <v>55.9769675</v>
      </c>
      <c r="AH209" s="101">
        <f t="shared" si="78"/>
        <v>3.6</v>
      </c>
      <c r="AI209" s="101">
        <f t="shared" si="78"/>
        <v>6.45</v>
      </c>
      <c r="AJ209" s="101">
        <f t="shared" si="78"/>
        <v>548.631274</v>
      </c>
      <c r="AK209" s="101">
        <f t="shared" si="78"/>
        <v>0</v>
      </c>
      <c r="AL209" s="101">
        <f t="shared" si="78"/>
        <v>0</v>
      </c>
      <c r="AM209" s="101">
        <f t="shared" si="78"/>
        <v>0</v>
      </c>
      <c r="AN209" s="101">
        <f t="shared" si="78"/>
        <v>12.62</v>
      </c>
      <c r="AO209" s="101">
        <f t="shared" si="78"/>
        <v>0</v>
      </c>
      <c r="AP209" s="101">
        <f t="shared" si="78"/>
        <v>0</v>
      </c>
      <c r="AQ209" s="101">
        <f t="shared" si="78"/>
        <v>0</v>
      </c>
      <c r="AR209" s="101">
        <f t="shared" si="78"/>
        <v>0</v>
      </c>
      <c r="AS209" s="101">
        <f t="shared" si="78"/>
        <v>268.689444</v>
      </c>
      <c r="AT209" s="101">
        <f t="shared" si="78"/>
        <v>267.32183</v>
      </c>
      <c r="AU209" s="101">
        <f t="shared" si="78"/>
        <v>0</v>
      </c>
      <c r="AV209" s="101">
        <f t="shared" si="78"/>
        <v>0</v>
      </c>
      <c r="AW209" s="101">
        <f t="shared" si="78"/>
        <v>0</v>
      </c>
      <c r="AX209" s="101"/>
      <c r="AY209" s="101"/>
      <c r="AZ209" s="101"/>
      <c r="BA209" s="101"/>
      <c r="BB209" s="101">
        <f t="shared" si="78"/>
        <v>0</v>
      </c>
      <c r="BC209" s="101">
        <f t="shared" si="78"/>
        <v>0</v>
      </c>
      <c r="BD209" s="101">
        <f t="shared" si="78"/>
        <v>0</v>
      </c>
      <c r="BE209" s="101">
        <f t="shared" si="78"/>
        <v>0</v>
      </c>
      <c r="BF209" s="101">
        <f t="shared" si="78"/>
        <v>0</v>
      </c>
      <c r="BG209" s="101">
        <f t="shared" si="78"/>
        <v>0</v>
      </c>
      <c r="BH209" s="101">
        <f t="shared" si="78"/>
        <v>0</v>
      </c>
      <c r="BI209" s="101">
        <f t="shared" si="78"/>
        <v>0</v>
      </c>
      <c r="BJ209" s="101">
        <f t="shared" si="78"/>
        <v>0</v>
      </c>
      <c r="BK209" s="101">
        <f t="shared" si="78"/>
        <v>0</v>
      </c>
      <c r="BL209" s="101">
        <f t="shared" si="78"/>
        <v>0</v>
      </c>
      <c r="BM209" s="101">
        <f t="shared" si="78"/>
        <v>0</v>
      </c>
      <c r="BN209" s="101">
        <f t="shared" si="78"/>
        <v>0</v>
      </c>
      <c r="BO209" s="101">
        <f t="shared" si="78"/>
        <v>192</v>
      </c>
    </row>
    <row r="210" spans="1:67">
      <c r="A210" s="100" t="s">
        <v>490</v>
      </c>
      <c r="B210" s="101" t="s">
        <v>491</v>
      </c>
      <c r="C210" s="101">
        <f t="shared" si="71"/>
        <v>285.414533</v>
      </c>
      <c r="D210" s="101">
        <f t="shared" si="53"/>
        <v>220.585041</v>
      </c>
      <c r="E210" s="101">
        <v>83.8152</v>
      </c>
      <c r="F210" s="101">
        <v>0</v>
      </c>
      <c r="G210" s="101">
        <v>0.9024</v>
      </c>
      <c r="H210" s="101">
        <v>82.083241</v>
      </c>
      <c r="I210" s="101">
        <v>0</v>
      </c>
      <c r="J210" s="101">
        <v>53.7842</v>
      </c>
      <c r="K210" s="101">
        <v>0</v>
      </c>
      <c r="L210" s="101">
        <f t="shared" si="74"/>
        <v>21.905964</v>
      </c>
      <c r="M210" s="101">
        <v>1.35</v>
      </c>
      <c r="N210" s="101">
        <v>0</v>
      </c>
      <c r="O210" s="101">
        <v>0</v>
      </c>
      <c r="P210" s="101">
        <v>0.063</v>
      </c>
      <c r="Q210" s="101">
        <v>0.45</v>
      </c>
      <c r="R210" s="101">
        <v>0.351</v>
      </c>
      <c r="S210" s="101">
        <v>0</v>
      </c>
      <c r="T210" s="101">
        <v>0</v>
      </c>
      <c r="U210" s="101">
        <v>0.414</v>
      </c>
      <c r="V210" s="101">
        <v>0</v>
      </c>
      <c r="W210" s="101">
        <v>0</v>
      </c>
      <c r="X210" s="101">
        <v>0</v>
      </c>
      <c r="Y210" s="101">
        <v>0</v>
      </c>
      <c r="Z210" s="101">
        <v>2.063991</v>
      </c>
      <c r="AA210" s="101">
        <v>0.072</v>
      </c>
      <c r="AB210" s="101">
        <v>10.95</v>
      </c>
      <c r="AC210" s="101">
        <v>0</v>
      </c>
      <c r="AD210" s="101">
        <v>0</v>
      </c>
      <c r="AE210" s="101">
        <v>0</v>
      </c>
      <c r="AF210" s="101">
        <v>2.751988</v>
      </c>
      <c r="AG210" s="101">
        <v>3.439985</v>
      </c>
      <c r="AH210" s="101">
        <v>0</v>
      </c>
      <c r="AI210" s="101">
        <v>0</v>
      </c>
      <c r="AJ210" s="101">
        <f t="shared" ref="AJ210:AJ228" si="79">SUM(AK210:AT210)</f>
        <v>42.923528</v>
      </c>
      <c r="AK210" s="101"/>
      <c r="AL210" s="101"/>
      <c r="AM210" s="101"/>
      <c r="AN210" s="101">
        <v>0.56</v>
      </c>
      <c r="AO210" s="101">
        <v>0</v>
      </c>
      <c r="AP210" s="101">
        <v>0</v>
      </c>
      <c r="AQ210" s="101">
        <v>0</v>
      </c>
      <c r="AR210" s="101">
        <v>0</v>
      </c>
      <c r="AS210" s="101">
        <v>16.511928</v>
      </c>
      <c r="AT210" s="101">
        <v>25.8516</v>
      </c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</row>
    <row r="211" spans="1:67">
      <c r="A211" s="100" t="s">
        <v>492</v>
      </c>
      <c r="B211" s="101" t="s">
        <v>493</v>
      </c>
      <c r="C211" s="101">
        <f t="shared" si="71"/>
        <v>2355.47702375</v>
      </c>
      <c r="D211" s="101">
        <f t="shared" si="53"/>
        <v>1902.33220175</v>
      </c>
      <c r="E211" s="101">
        <v>752.2788</v>
      </c>
      <c r="F211" s="101">
        <v>0</v>
      </c>
      <c r="G211" s="101">
        <v>1.845</v>
      </c>
      <c r="H211" s="101">
        <v>635.18130175</v>
      </c>
      <c r="I211" s="101">
        <v>0</v>
      </c>
      <c r="J211" s="101">
        <v>507.6991</v>
      </c>
      <c r="K211" s="101">
        <v>5.328</v>
      </c>
      <c r="L211" s="101">
        <f t="shared" si="74"/>
        <v>148.368674</v>
      </c>
      <c r="M211" s="101">
        <v>11.115</v>
      </c>
      <c r="N211" s="101">
        <v>0</v>
      </c>
      <c r="O211" s="101">
        <v>0</v>
      </c>
      <c r="P211" s="101">
        <v>0.927</v>
      </c>
      <c r="Q211" s="101">
        <v>6.39</v>
      </c>
      <c r="R211" s="101">
        <v>1.638</v>
      </c>
      <c r="S211" s="101">
        <v>15.71</v>
      </c>
      <c r="T211" s="101">
        <v>0</v>
      </c>
      <c r="U211" s="101">
        <v>7.173</v>
      </c>
      <c r="V211" s="101">
        <v>0</v>
      </c>
      <c r="W211" s="101">
        <v>12.168</v>
      </c>
      <c r="X211" s="101">
        <v>0</v>
      </c>
      <c r="Y211" s="101">
        <v>0</v>
      </c>
      <c r="Z211" s="101">
        <v>18.8996685</v>
      </c>
      <c r="AA211" s="101">
        <v>1.134</v>
      </c>
      <c r="AB211" s="101">
        <v>16.515</v>
      </c>
      <c r="AC211" s="101">
        <v>0</v>
      </c>
      <c r="AD211" s="101">
        <v>0</v>
      </c>
      <c r="AE211" s="101">
        <v>0</v>
      </c>
      <c r="AF211" s="101">
        <v>25.199558</v>
      </c>
      <c r="AG211" s="101">
        <v>31.4994475</v>
      </c>
      <c r="AH211" s="101">
        <v>0</v>
      </c>
      <c r="AI211" s="101">
        <v>0</v>
      </c>
      <c r="AJ211" s="101">
        <f t="shared" si="79"/>
        <v>304.776148</v>
      </c>
      <c r="AK211" s="101"/>
      <c r="AL211" s="101"/>
      <c r="AM211" s="101"/>
      <c r="AN211" s="101">
        <v>3.94</v>
      </c>
      <c r="AO211" s="101">
        <v>0</v>
      </c>
      <c r="AP211" s="101">
        <v>0</v>
      </c>
      <c r="AQ211" s="101">
        <v>0</v>
      </c>
      <c r="AR211" s="101">
        <v>0</v>
      </c>
      <c r="AS211" s="101">
        <v>151.197348</v>
      </c>
      <c r="AT211" s="101">
        <v>149.6388</v>
      </c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</row>
    <row r="212" spans="1:67">
      <c r="A212" s="100" t="s">
        <v>494</v>
      </c>
      <c r="B212" s="101" t="s">
        <v>495</v>
      </c>
      <c r="C212" s="101">
        <f t="shared" si="71"/>
        <v>1568.7079267</v>
      </c>
      <c r="D212" s="101">
        <f t="shared" ref="D212:D288" si="80">SUM(E212:K212)</f>
        <v>1278.5532447</v>
      </c>
      <c r="E212" s="101">
        <v>442.3944</v>
      </c>
      <c r="F212" s="101">
        <v>0</v>
      </c>
      <c r="G212" s="101">
        <v>0</v>
      </c>
      <c r="H212" s="101">
        <v>421.0678447</v>
      </c>
      <c r="I212" s="101">
        <v>0</v>
      </c>
      <c r="J212" s="101">
        <v>399.107</v>
      </c>
      <c r="K212" s="101">
        <v>15.984</v>
      </c>
      <c r="L212" s="101">
        <f t="shared" si="74"/>
        <v>96.223084</v>
      </c>
      <c r="M212" s="101">
        <v>3.159</v>
      </c>
      <c r="N212" s="101">
        <v>0</v>
      </c>
      <c r="O212" s="101">
        <v>0</v>
      </c>
      <c r="P212" s="101">
        <v>0.459</v>
      </c>
      <c r="Q212" s="101">
        <v>3.863</v>
      </c>
      <c r="R212" s="101">
        <v>0.54</v>
      </c>
      <c r="S212" s="101">
        <v>15.14</v>
      </c>
      <c r="T212" s="101">
        <v>0</v>
      </c>
      <c r="U212" s="101">
        <v>1.512</v>
      </c>
      <c r="V212" s="101">
        <v>0</v>
      </c>
      <c r="W212" s="101">
        <v>2.331</v>
      </c>
      <c r="X212" s="101">
        <v>0</v>
      </c>
      <c r="Y212" s="101">
        <v>0</v>
      </c>
      <c r="Z212" s="101">
        <v>12.622521</v>
      </c>
      <c r="AA212" s="101">
        <v>0.279</v>
      </c>
      <c r="AB212" s="101">
        <v>3.6</v>
      </c>
      <c r="AC212" s="101">
        <v>0</v>
      </c>
      <c r="AD212" s="101">
        <v>4.8</v>
      </c>
      <c r="AE212" s="101">
        <v>0</v>
      </c>
      <c r="AF212" s="101">
        <v>16.830028</v>
      </c>
      <c r="AG212" s="101">
        <v>21.037535</v>
      </c>
      <c r="AH212" s="101">
        <v>3.6</v>
      </c>
      <c r="AI212" s="101">
        <v>6.45</v>
      </c>
      <c r="AJ212" s="101">
        <f t="shared" si="79"/>
        <v>193.931598</v>
      </c>
      <c r="AK212" s="101"/>
      <c r="AL212" s="101"/>
      <c r="AM212" s="101"/>
      <c r="AN212" s="101">
        <v>1.12</v>
      </c>
      <c r="AO212" s="101">
        <v>0</v>
      </c>
      <c r="AP212" s="101">
        <v>0</v>
      </c>
      <c r="AQ212" s="101">
        <v>0</v>
      </c>
      <c r="AR212" s="101">
        <v>0</v>
      </c>
      <c r="AS212" s="101">
        <v>100.980168</v>
      </c>
      <c r="AT212" s="101">
        <v>91.83143</v>
      </c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</row>
    <row r="213" spans="1:67">
      <c r="A213" s="100" t="s">
        <v>496</v>
      </c>
      <c r="B213" s="101" t="s">
        <v>497</v>
      </c>
      <c r="C213" s="101">
        <f t="shared" si="71"/>
        <v>0</v>
      </c>
      <c r="D213" s="101">
        <f t="shared" si="80"/>
        <v>0</v>
      </c>
      <c r="E213" s="101"/>
      <c r="F213" s="101"/>
      <c r="G213" s="101"/>
      <c r="H213" s="101"/>
      <c r="I213" s="101"/>
      <c r="J213" s="101"/>
      <c r="K213" s="101"/>
      <c r="L213" s="101">
        <f t="shared" si="74"/>
        <v>0</v>
      </c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>
        <f t="shared" si="79"/>
        <v>0</v>
      </c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</row>
    <row r="214" spans="1:67">
      <c r="A214" s="100" t="s">
        <v>498</v>
      </c>
      <c r="B214" s="101" t="s">
        <v>499</v>
      </c>
      <c r="C214" s="101">
        <f t="shared" si="71"/>
        <v>0</v>
      </c>
      <c r="D214" s="101">
        <f t="shared" si="80"/>
        <v>0</v>
      </c>
      <c r="E214" s="101"/>
      <c r="F214" s="101"/>
      <c r="G214" s="101"/>
      <c r="H214" s="101"/>
      <c r="I214" s="101"/>
      <c r="J214" s="101"/>
      <c r="K214" s="101"/>
      <c r="L214" s="101">
        <f t="shared" si="74"/>
        <v>0</v>
      </c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>
        <f t="shared" si="79"/>
        <v>0</v>
      </c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</row>
    <row r="215" spans="1:67">
      <c r="A215" s="100" t="s">
        <v>500</v>
      </c>
      <c r="B215" s="101" t="s">
        <v>501</v>
      </c>
      <c r="C215" s="101">
        <f t="shared" si="71"/>
        <v>7</v>
      </c>
      <c r="D215" s="101">
        <f t="shared" si="80"/>
        <v>0</v>
      </c>
      <c r="E215" s="101"/>
      <c r="F215" s="101"/>
      <c r="G215" s="101"/>
      <c r="H215" s="101"/>
      <c r="I215" s="101"/>
      <c r="J215" s="101"/>
      <c r="K215" s="101"/>
      <c r="L215" s="101">
        <f t="shared" si="74"/>
        <v>0</v>
      </c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>
        <f t="shared" si="79"/>
        <v>7</v>
      </c>
      <c r="AK215" s="101"/>
      <c r="AL215" s="101"/>
      <c r="AM215" s="101"/>
      <c r="AN215" s="101">
        <v>7</v>
      </c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>
        <v>192</v>
      </c>
    </row>
    <row r="216" spans="1:67">
      <c r="A216" s="100" t="s">
        <v>502</v>
      </c>
      <c r="B216" s="101" t="s">
        <v>503</v>
      </c>
      <c r="C216" s="101">
        <f t="shared" si="71"/>
        <v>206.22614845</v>
      </c>
      <c r="D216" s="101">
        <f t="shared" si="80"/>
        <v>164.07575445</v>
      </c>
      <c r="E216" s="101">
        <f>SUM(E217:E221)</f>
        <v>48.4212</v>
      </c>
      <c r="F216" s="101">
        <f t="shared" ref="F216:K216" si="81">SUM(F217:F221)</f>
        <v>0</v>
      </c>
      <c r="G216" s="101">
        <f t="shared" si="81"/>
        <v>0</v>
      </c>
      <c r="H216" s="101">
        <f t="shared" si="81"/>
        <v>62.46145445</v>
      </c>
      <c r="I216" s="101">
        <f t="shared" si="81"/>
        <v>0</v>
      </c>
      <c r="J216" s="101">
        <f t="shared" si="81"/>
        <v>49.6411</v>
      </c>
      <c r="K216" s="101">
        <f t="shared" si="81"/>
        <v>3.552</v>
      </c>
      <c r="L216" s="101">
        <f t="shared" si="74"/>
        <v>10.081738</v>
      </c>
      <c r="M216" s="101">
        <f>SUM(M217:M221)</f>
        <v>0.729</v>
      </c>
      <c r="N216" s="101">
        <f t="shared" ref="N216:AI216" si="82">SUM(N217:N221)</f>
        <v>0</v>
      </c>
      <c r="O216" s="101">
        <f t="shared" si="82"/>
        <v>0</v>
      </c>
      <c r="P216" s="101">
        <f t="shared" si="82"/>
        <v>0.018</v>
      </c>
      <c r="Q216" s="101">
        <f t="shared" si="82"/>
        <v>0.225</v>
      </c>
      <c r="R216" s="101">
        <f t="shared" si="82"/>
        <v>0.28</v>
      </c>
      <c r="S216" s="101">
        <f t="shared" si="82"/>
        <v>1.92</v>
      </c>
      <c r="T216" s="101">
        <f t="shared" si="82"/>
        <v>0</v>
      </c>
      <c r="U216" s="101">
        <f t="shared" si="82"/>
        <v>0.117</v>
      </c>
      <c r="V216" s="101">
        <f t="shared" si="82"/>
        <v>0</v>
      </c>
      <c r="W216" s="101">
        <f t="shared" si="82"/>
        <v>0</v>
      </c>
      <c r="X216" s="101">
        <f t="shared" si="82"/>
        <v>0</v>
      </c>
      <c r="Y216" s="101">
        <f t="shared" si="82"/>
        <v>0</v>
      </c>
      <c r="Z216" s="101">
        <f t="shared" si="82"/>
        <v>1.4709345</v>
      </c>
      <c r="AA216" s="101">
        <f t="shared" si="82"/>
        <v>0.045</v>
      </c>
      <c r="AB216" s="101">
        <f t="shared" si="82"/>
        <v>0.864</v>
      </c>
      <c r="AC216" s="101">
        <f t="shared" si="82"/>
        <v>0</v>
      </c>
      <c r="AD216" s="101">
        <f t="shared" si="82"/>
        <v>0</v>
      </c>
      <c r="AE216" s="101">
        <f t="shared" si="82"/>
        <v>0</v>
      </c>
      <c r="AF216" s="101">
        <f t="shared" si="82"/>
        <v>1.961246</v>
      </c>
      <c r="AG216" s="101">
        <f t="shared" si="82"/>
        <v>2.4515575</v>
      </c>
      <c r="AH216" s="101">
        <f t="shared" si="82"/>
        <v>0</v>
      </c>
      <c r="AI216" s="101">
        <f t="shared" si="82"/>
        <v>0</v>
      </c>
      <c r="AJ216" s="101">
        <f t="shared" si="79"/>
        <v>32.068656</v>
      </c>
      <c r="AK216" s="101">
        <f>SUM(AK217:AK221)</f>
        <v>0.72</v>
      </c>
      <c r="AL216" s="101">
        <f t="shared" ref="AL216:AT216" si="83">SUM(AL217:AL221)</f>
        <v>0</v>
      </c>
      <c r="AM216" s="101">
        <f t="shared" si="83"/>
        <v>0</v>
      </c>
      <c r="AN216" s="101">
        <f t="shared" si="83"/>
        <v>0</v>
      </c>
      <c r="AO216" s="101">
        <f t="shared" si="83"/>
        <v>0</v>
      </c>
      <c r="AP216" s="101">
        <f t="shared" si="83"/>
        <v>0</v>
      </c>
      <c r="AQ216" s="101">
        <f t="shared" si="83"/>
        <v>0</v>
      </c>
      <c r="AR216" s="101">
        <f t="shared" si="83"/>
        <v>0</v>
      </c>
      <c r="AS216" s="101">
        <f t="shared" si="83"/>
        <v>11.767476</v>
      </c>
      <c r="AT216" s="101">
        <f t="shared" si="83"/>
        <v>19.58118</v>
      </c>
      <c r="AU216" s="101"/>
      <c r="AV216" s="101">
        <f>SUM(AV217:AV221)</f>
        <v>0</v>
      </c>
      <c r="AW216" s="101">
        <f>SUM(AW217:AW221)</f>
        <v>0</v>
      </c>
      <c r="AX216" s="101"/>
      <c r="AY216" s="101">
        <f>SUM(AY217:AY221)</f>
        <v>0</v>
      </c>
      <c r="AZ216" s="101">
        <f>SUM(AZ217:AZ221)</f>
        <v>0</v>
      </c>
      <c r="BA216" s="101">
        <f>SUM(BA217:BA221)</f>
        <v>0</v>
      </c>
      <c r="BB216" s="101"/>
      <c r="BC216" s="101">
        <f>SUM(BC217:BC221)</f>
        <v>0</v>
      </c>
      <c r="BD216" s="101">
        <f t="shared" ref="BD216:BJ216" si="84">SUM(BD217:BD221)</f>
        <v>0</v>
      </c>
      <c r="BE216" s="101">
        <f t="shared" si="84"/>
        <v>0</v>
      </c>
      <c r="BF216" s="101">
        <f t="shared" si="84"/>
        <v>0</v>
      </c>
      <c r="BG216" s="101">
        <f t="shared" si="84"/>
        <v>0</v>
      </c>
      <c r="BH216" s="101">
        <f t="shared" si="84"/>
        <v>0</v>
      </c>
      <c r="BI216" s="101">
        <f t="shared" si="84"/>
        <v>0</v>
      </c>
      <c r="BJ216" s="101">
        <f t="shared" si="84"/>
        <v>0</v>
      </c>
      <c r="BK216" s="101"/>
      <c r="BL216" s="101">
        <f>SUM(BL217:BL221)</f>
        <v>0</v>
      </c>
      <c r="BM216" s="101">
        <f>SUM(BM217:BM221)</f>
        <v>0</v>
      </c>
      <c r="BN216" s="101">
        <f>SUM(BN217:BN221)</f>
        <v>0</v>
      </c>
      <c r="BO216" s="101">
        <f>SUM(BO217:BO221)</f>
        <v>0</v>
      </c>
    </row>
    <row r="217" spans="1:67">
      <c r="A217" s="100" t="s">
        <v>504</v>
      </c>
      <c r="B217" s="101" t="s">
        <v>505</v>
      </c>
      <c r="C217" s="101">
        <f t="shared" si="71"/>
        <v>0</v>
      </c>
      <c r="D217" s="101">
        <f t="shared" si="80"/>
        <v>0</v>
      </c>
      <c r="E217" s="101"/>
      <c r="F217" s="101"/>
      <c r="G217" s="101"/>
      <c r="H217" s="101"/>
      <c r="I217" s="101"/>
      <c r="J217" s="101"/>
      <c r="K217" s="101"/>
      <c r="L217" s="101">
        <f t="shared" si="74"/>
        <v>0</v>
      </c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>
        <f t="shared" si="79"/>
        <v>0</v>
      </c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</row>
    <row r="218" spans="1:67">
      <c r="A218" s="100" t="s">
        <v>506</v>
      </c>
      <c r="B218" s="101" t="s">
        <v>507</v>
      </c>
      <c r="C218" s="101">
        <f t="shared" si="71"/>
        <v>0</v>
      </c>
      <c r="D218" s="101">
        <f t="shared" si="80"/>
        <v>0</v>
      </c>
      <c r="E218" s="101"/>
      <c r="F218" s="101"/>
      <c r="G218" s="101"/>
      <c r="H218" s="101"/>
      <c r="I218" s="101"/>
      <c r="J218" s="101"/>
      <c r="K218" s="101"/>
      <c r="L218" s="101">
        <f t="shared" si="74"/>
        <v>0</v>
      </c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>
        <f t="shared" si="79"/>
        <v>0</v>
      </c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</row>
    <row r="219" spans="1:67">
      <c r="A219" s="100" t="s">
        <v>508</v>
      </c>
      <c r="B219" s="101" t="s">
        <v>509</v>
      </c>
      <c r="C219" s="101">
        <f t="shared" si="71"/>
        <v>206.22614845</v>
      </c>
      <c r="D219" s="101">
        <f t="shared" si="80"/>
        <v>164.07575445</v>
      </c>
      <c r="E219" s="101">
        <v>48.4212</v>
      </c>
      <c r="F219" s="101">
        <v>0</v>
      </c>
      <c r="G219" s="101">
        <v>0</v>
      </c>
      <c r="H219" s="101">
        <v>62.46145445</v>
      </c>
      <c r="I219" s="101"/>
      <c r="J219" s="101">
        <v>49.6411</v>
      </c>
      <c r="K219" s="101">
        <v>3.552</v>
      </c>
      <c r="L219" s="101">
        <f t="shared" si="74"/>
        <v>10.081738</v>
      </c>
      <c r="M219" s="101">
        <v>0.729</v>
      </c>
      <c r="N219" s="101">
        <v>0</v>
      </c>
      <c r="O219" s="101"/>
      <c r="P219" s="101">
        <v>0.018</v>
      </c>
      <c r="Q219" s="101">
        <v>0.225</v>
      </c>
      <c r="R219" s="101">
        <v>0.28</v>
      </c>
      <c r="S219" s="101">
        <v>1.92</v>
      </c>
      <c r="T219" s="101"/>
      <c r="U219" s="101">
        <v>0.117</v>
      </c>
      <c r="V219" s="101"/>
      <c r="W219" s="101">
        <v>0</v>
      </c>
      <c r="X219" s="101"/>
      <c r="Y219" s="101">
        <v>0</v>
      </c>
      <c r="Z219" s="101">
        <v>1.4709345</v>
      </c>
      <c r="AA219" s="101">
        <v>0.045</v>
      </c>
      <c r="AB219" s="101">
        <v>0.864</v>
      </c>
      <c r="AC219" s="101"/>
      <c r="AD219" s="101"/>
      <c r="AE219" s="101"/>
      <c r="AF219" s="101">
        <v>1.961246</v>
      </c>
      <c r="AG219" s="101">
        <v>2.4515575</v>
      </c>
      <c r="AH219" s="101">
        <v>0</v>
      </c>
      <c r="AI219" s="101">
        <v>0</v>
      </c>
      <c r="AJ219" s="101">
        <f t="shared" si="79"/>
        <v>32.068656</v>
      </c>
      <c r="AK219" s="101">
        <v>0.72</v>
      </c>
      <c r="AL219" s="101"/>
      <c r="AM219" s="101"/>
      <c r="AN219" s="101">
        <v>0</v>
      </c>
      <c r="AO219" s="101"/>
      <c r="AP219" s="101"/>
      <c r="AQ219" s="101"/>
      <c r="AR219" s="101"/>
      <c r="AS219" s="101">
        <v>11.767476</v>
      </c>
      <c r="AT219" s="101">
        <v>19.58118</v>
      </c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</row>
    <row r="220" spans="1:67">
      <c r="A220" s="100" t="s">
        <v>510</v>
      </c>
      <c r="B220" s="101" t="s">
        <v>511</v>
      </c>
      <c r="C220" s="101">
        <f t="shared" si="71"/>
        <v>0</v>
      </c>
      <c r="D220" s="101">
        <f t="shared" si="80"/>
        <v>0</v>
      </c>
      <c r="E220" s="101"/>
      <c r="F220" s="101"/>
      <c r="G220" s="101"/>
      <c r="H220" s="101"/>
      <c r="I220" s="101"/>
      <c r="J220" s="101"/>
      <c r="K220" s="101"/>
      <c r="L220" s="101">
        <f t="shared" si="74"/>
        <v>0</v>
      </c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>
        <f t="shared" si="79"/>
        <v>0</v>
      </c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</row>
    <row r="221" spans="1:67">
      <c r="A221" s="100" t="s">
        <v>512</v>
      </c>
      <c r="B221" s="101" t="s">
        <v>513</v>
      </c>
      <c r="C221" s="101">
        <f t="shared" si="71"/>
        <v>0</v>
      </c>
      <c r="D221" s="101">
        <f t="shared" si="80"/>
        <v>0</v>
      </c>
      <c r="E221" s="101"/>
      <c r="F221" s="101"/>
      <c r="G221" s="101"/>
      <c r="H221" s="101"/>
      <c r="I221" s="101"/>
      <c r="J221" s="101"/>
      <c r="K221" s="101"/>
      <c r="L221" s="101">
        <f t="shared" si="74"/>
        <v>0</v>
      </c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>
        <f t="shared" si="79"/>
        <v>0</v>
      </c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</row>
    <row r="222" spans="1:67">
      <c r="A222" s="100" t="s">
        <v>514</v>
      </c>
      <c r="B222" s="101" t="s">
        <v>515</v>
      </c>
      <c r="C222" s="101">
        <f t="shared" si="71"/>
        <v>0</v>
      </c>
      <c r="D222" s="101">
        <f t="shared" si="80"/>
        <v>0</v>
      </c>
      <c r="E222" s="101"/>
      <c r="F222" s="101"/>
      <c r="G222" s="101"/>
      <c r="H222" s="101"/>
      <c r="I222" s="101"/>
      <c r="J222" s="101"/>
      <c r="K222" s="101"/>
      <c r="L222" s="101">
        <f t="shared" si="74"/>
        <v>0</v>
      </c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>
        <f t="shared" si="79"/>
        <v>0</v>
      </c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</row>
    <row r="223" spans="1:67">
      <c r="A223" s="100" t="s">
        <v>516</v>
      </c>
      <c r="B223" s="101" t="s">
        <v>517</v>
      </c>
      <c r="C223" s="101">
        <f t="shared" si="71"/>
        <v>0</v>
      </c>
      <c r="D223" s="101">
        <f t="shared" si="80"/>
        <v>0</v>
      </c>
      <c r="E223" s="101"/>
      <c r="F223" s="101"/>
      <c r="G223" s="101"/>
      <c r="H223" s="101"/>
      <c r="I223" s="101"/>
      <c r="J223" s="101"/>
      <c r="K223" s="101"/>
      <c r="L223" s="101">
        <f t="shared" si="74"/>
        <v>0</v>
      </c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>
        <f t="shared" si="79"/>
        <v>0</v>
      </c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</row>
    <row r="224" spans="1:67">
      <c r="A224" s="100" t="s">
        <v>518</v>
      </c>
      <c r="B224" s="101" t="s">
        <v>519</v>
      </c>
      <c r="C224" s="101">
        <f t="shared" si="71"/>
        <v>0</v>
      </c>
      <c r="D224" s="101">
        <f t="shared" si="80"/>
        <v>0</v>
      </c>
      <c r="E224" s="101"/>
      <c r="F224" s="101"/>
      <c r="G224" s="101"/>
      <c r="H224" s="101"/>
      <c r="I224" s="101"/>
      <c r="J224" s="101"/>
      <c r="K224" s="101"/>
      <c r="L224" s="101">
        <f t="shared" si="74"/>
        <v>0</v>
      </c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>
        <f t="shared" si="79"/>
        <v>0</v>
      </c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</row>
    <row r="225" spans="1:67">
      <c r="A225" s="100" t="s">
        <v>520</v>
      </c>
      <c r="B225" s="101" t="s">
        <v>521</v>
      </c>
      <c r="C225" s="101">
        <f t="shared" si="71"/>
        <v>0</v>
      </c>
      <c r="D225" s="101">
        <f t="shared" si="80"/>
        <v>0</v>
      </c>
      <c r="E225" s="101"/>
      <c r="F225" s="101"/>
      <c r="G225" s="101"/>
      <c r="H225" s="101"/>
      <c r="I225" s="101"/>
      <c r="J225" s="101"/>
      <c r="K225" s="101"/>
      <c r="L225" s="101">
        <f t="shared" si="74"/>
        <v>0</v>
      </c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>
        <f t="shared" si="79"/>
        <v>0</v>
      </c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</row>
    <row r="226" spans="1:67">
      <c r="A226" s="100" t="s">
        <v>522</v>
      </c>
      <c r="B226" s="101" t="s">
        <v>523</v>
      </c>
      <c r="C226" s="101">
        <f t="shared" si="71"/>
        <v>0</v>
      </c>
      <c r="D226" s="101">
        <f t="shared" si="80"/>
        <v>0</v>
      </c>
      <c r="E226" s="101"/>
      <c r="F226" s="101"/>
      <c r="G226" s="101"/>
      <c r="H226" s="101"/>
      <c r="I226" s="101"/>
      <c r="J226" s="101"/>
      <c r="K226" s="101"/>
      <c r="L226" s="101">
        <f t="shared" si="74"/>
        <v>0</v>
      </c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>
        <f t="shared" si="79"/>
        <v>0</v>
      </c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</row>
    <row r="227" spans="1:67">
      <c r="A227" s="100" t="s">
        <v>524</v>
      </c>
      <c r="B227" s="101" t="s">
        <v>525</v>
      </c>
      <c r="C227" s="101">
        <f t="shared" si="71"/>
        <v>0</v>
      </c>
      <c r="D227" s="101">
        <f t="shared" si="80"/>
        <v>0</v>
      </c>
      <c r="E227" s="101"/>
      <c r="F227" s="101"/>
      <c r="G227" s="101"/>
      <c r="H227" s="101"/>
      <c r="I227" s="101"/>
      <c r="J227" s="101"/>
      <c r="K227" s="101"/>
      <c r="L227" s="101">
        <f t="shared" si="74"/>
        <v>0</v>
      </c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>
        <f t="shared" si="79"/>
        <v>0</v>
      </c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</row>
    <row r="228" spans="1:67">
      <c r="A228" s="100" t="s">
        <v>526</v>
      </c>
      <c r="B228" s="101" t="s">
        <v>527</v>
      </c>
      <c r="C228" s="101">
        <f t="shared" si="71"/>
        <v>0</v>
      </c>
      <c r="D228" s="101">
        <f t="shared" si="80"/>
        <v>0</v>
      </c>
      <c r="E228" s="101"/>
      <c r="F228" s="101"/>
      <c r="G228" s="101"/>
      <c r="H228" s="101"/>
      <c r="I228" s="101"/>
      <c r="J228" s="101"/>
      <c r="K228" s="101"/>
      <c r="L228" s="101">
        <f t="shared" si="74"/>
        <v>0</v>
      </c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>
        <f t="shared" si="79"/>
        <v>0</v>
      </c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</row>
    <row r="229" spans="1:67">
      <c r="A229" s="100">
        <v>20509</v>
      </c>
      <c r="B229" s="101" t="s">
        <v>528</v>
      </c>
      <c r="C229" s="101">
        <f t="shared" si="71"/>
        <v>239.64</v>
      </c>
      <c r="D229" s="101">
        <f>SUM(D230:D235)</f>
        <v>0</v>
      </c>
      <c r="E229" s="101">
        <f t="shared" ref="E229:BO229" si="85">SUM(E230:E235)</f>
        <v>0</v>
      </c>
      <c r="F229" s="101">
        <f t="shared" si="85"/>
        <v>0</v>
      </c>
      <c r="G229" s="101">
        <f t="shared" si="85"/>
        <v>0</v>
      </c>
      <c r="H229" s="101">
        <f t="shared" si="85"/>
        <v>0</v>
      </c>
      <c r="I229" s="101">
        <f t="shared" si="85"/>
        <v>0</v>
      </c>
      <c r="J229" s="101">
        <f t="shared" si="85"/>
        <v>0</v>
      </c>
      <c r="K229" s="101">
        <f t="shared" si="85"/>
        <v>0</v>
      </c>
      <c r="L229" s="101">
        <f t="shared" si="85"/>
        <v>0</v>
      </c>
      <c r="M229" s="101">
        <f t="shared" si="85"/>
        <v>0</v>
      </c>
      <c r="N229" s="101">
        <f t="shared" si="85"/>
        <v>0</v>
      </c>
      <c r="O229" s="101">
        <f t="shared" si="85"/>
        <v>0</v>
      </c>
      <c r="P229" s="101">
        <f t="shared" si="85"/>
        <v>0</v>
      </c>
      <c r="Q229" s="101">
        <f t="shared" si="85"/>
        <v>0</v>
      </c>
      <c r="R229" s="101">
        <f t="shared" si="85"/>
        <v>0</v>
      </c>
      <c r="S229" s="101">
        <f t="shared" si="85"/>
        <v>0</v>
      </c>
      <c r="T229" s="101">
        <f t="shared" si="85"/>
        <v>0</v>
      </c>
      <c r="U229" s="101">
        <f t="shared" si="85"/>
        <v>0</v>
      </c>
      <c r="V229" s="101">
        <f t="shared" si="85"/>
        <v>0</v>
      </c>
      <c r="W229" s="101">
        <f t="shared" si="85"/>
        <v>0</v>
      </c>
      <c r="X229" s="101">
        <f t="shared" si="85"/>
        <v>0</v>
      </c>
      <c r="Y229" s="101">
        <f t="shared" si="85"/>
        <v>0</v>
      </c>
      <c r="Z229" s="101">
        <f t="shared" si="85"/>
        <v>0</v>
      </c>
      <c r="AA229" s="101"/>
      <c r="AB229" s="101"/>
      <c r="AC229" s="101">
        <f t="shared" si="85"/>
        <v>0</v>
      </c>
      <c r="AD229" s="101">
        <f t="shared" si="85"/>
        <v>0</v>
      </c>
      <c r="AE229" s="101">
        <f t="shared" si="85"/>
        <v>0</v>
      </c>
      <c r="AF229" s="101">
        <f t="shared" si="85"/>
        <v>0</v>
      </c>
      <c r="AG229" s="101">
        <f t="shared" si="85"/>
        <v>0</v>
      </c>
      <c r="AH229" s="101">
        <f t="shared" si="85"/>
        <v>0</v>
      </c>
      <c r="AI229" s="101">
        <f t="shared" si="85"/>
        <v>0</v>
      </c>
      <c r="AJ229" s="101">
        <f t="shared" si="85"/>
        <v>0</v>
      </c>
      <c r="AK229" s="101">
        <f t="shared" si="85"/>
        <v>0</v>
      </c>
      <c r="AL229" s="101">
        <f t="shared" si="85"/>
        <v>0</v>
      </c>
      <c r="AM229" s="101">
        <f t="shared" si="85"/>
        <v>0</v>
      </c>
      <c r="AN229" s="101">
        <f t="shared" si="85"/>
        <v>0</v>
      </c>
      <c r="AO229" s="101">
        <f t="shared" si="85"/>
        <v>0</v>
      </c>
      <c r="AP229" s="101">
        <f t="shared" si="85"/>
        <v>0</v>
      </c>
      <c r="AQ229" s="101">
        <f t="shared" si="85"/>
        <v>0</v>
      </c>
      <c r="AR229" s="101">
        <f t="shared" si="85"/>
        <v>0</v>
      </c>
      <c r="AS229" s="101">
        <f t="shared" si="85"/>
        <v>0</v>
      </c>
      <c r="AT229" s="101">
        <f t="shared" si="85"/>
        <v>0</v>
      </c>
      <c r="AU229" s="101">
        <f t="shared" si="85"/>
        <v>0</v>
      </c>
      <c r="AV229" s="101">
        <f t="shared" si="85"/>
        <v>0</v>
      </c>
      <c r="AW229" s="101">
        <f t="shared" si="85"/>
        <v>0</v>
      </c>
      <c r="AX229" s="101">
        <f t="shared" si="85"/>
        <v>0</v>
      </c>
      <c r="AY229" s="101">
        <f t="shared" si="85"/>
        <v>0</v>
      </c>
      <c r="AZ229" s="101">
        <f t="shared" si="85"/>
        <v>0</v>
      </c>
      <c r="BA229" s="101">
        <f t="shared" si="85"/>
        <v>0</v>
      </c>
      <c r="BB229" s="101">
        <f t="shared" si="85"/>
        <v>239.64</v>
      </c>
      <c r="BC229" s="101">
        <f t="shared" si="85"/>
        <v>239.64</v>
      </c>
      <c r="BD229" s="101">
        <f t="shared" si="85"/>
        <v>0</v>
      </c>
      <c r="BE229" s="101">
        <f t="shared" si="85"/>
        <v>0</v>
      </c>
      <c r="BF229" s="101">
        <f t="shared" si="85"/>
        <v>0</v>
      </c>
      <c r="BG229" s="101">
        <f t="shared" si="85"/>
        <v>0</v>
      </c>
      <c r="BH229" s="101">
        <f t="shared" si="85"/>
        <v>0</v>
      </c>
      <c r="BI229" s="101">
        <f t="shared" si="85"/>
        <v>0</v>
      </c>
      <c r="BJ229" s="101">
        <f t="shared" si="85"/>
        <v>0</v>
      </c>
      <c r="BK229" s="101">
        <f t="shared" si="85"/>
        <v>0</v>
      </c>
      <c r="BL229" s="101">
        <f t="shared" si="85"/>
        <v>0</v>
      </c>
      <c r="BM229" s="101">
        <f t="shared" si="85"/>
        <v>0</v>
      </c>
      <c r="BN229" s="101">
        <f t="shared" si="85"/>
        <v>0</v>
      </c>
      <c r="BO229" s="101">
        <f t="shared" si="85"/>
        <v>0</v>
      </c>
    </row>
    <row r="230" spans="1:67">
      <c r="A230" s="100">
        <v>2050901</v>
      </c>
      <c r="B230" s="101" t="s">
        <v>529</v>
      </c>
      <c r="C230" s="101">
        <f t="shared" si="71"/>
        <v>0</v>
      </c>
      <c r="D230" s="101"/>
      <c r="E230" s="101"/>
      <c r="F230" s="101"/>
      <c r="G230" s="101"/>
      <c r="H230" s="101"/>
      <c r="I230" s="101"/>
      <c r="J230" s="101"/>
      <c r="K230" s="101"/>
      <c r="L230" s="101">
        <f t="shared" ref="L230:L235" si="86">SUM(M230:AI230)</f>
        <v>0</v>
      </c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>
        <f t="shared" ref="BB230:BB235" si="87">SUM(BC230:BJ230)</f>
        <v>0</v>
      </c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</row>
    <row r="231" spans="1:67">
      <c r="A231" s="100">
        <v>2050902</v>
      </c>
      <c r="B231" s="101" t="s">
        <v>530</v>
      </c>
      <c r="C231" s="101">
        <f t="shared" si="71"/>
        <v>0</v>
      </c>
      <c r="D231" s="101"/>
      <c r="E231" s="101"/>
      <c r="F231" s="101"/>
      <c r="G231" s="101"/>
      <c r="H231" s="101"/>
      <c r="I231" s="101"/>
      <c r="J231" s="101"/>
      <c r="K231" s="101"/>
      <c r="L231" s="101">
        <f t="shared" si="86"/>
        <v>0</v>
      </c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>
        <f>SUM(AY231:BA231)</f>
        <v>0</v>
      </c>
      <c r="AY231" s="101"/>
      <c r="AZ231" s="101"/>
      <c r="BA231" s="101"/>
      <c r="BB231" s="101">
        <f t="shared" si="87"/>
        <v>0</v>
      </c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</row>
    <row r="232" spans="1:67">
      <c r="A232" s="100">
        <v>2050903</v>
      </c>
      <c r="B232" s="101" t="s">
        <v>531</v>
      </c>
      <c r="C232" s="101">
        <f t="shared" si="71"/>
        <v>0</v>
      </c>
      <c r="D232" s="101"/>
      <c r="E232" s="101"/>
      <c r="F232" s="101"/>
      <c r="G232" s="101"/>
      <c r="H232" s="101"/>
      <c r="I232" s="101"/>
      <c r="J232" s="101"/>
      <c r="K232" s="101"/>
      <c r="L232" s="101">
        <f t="shared" si="86"/>
        <v>0</v>
      </c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>
        <f>SUM(AY232:BA232)</f>
        <v>0</v>
      </c>
      <c r="AY232" s="101"/>
      <c r="AZ232" s="101"/>
      <c r="BA232" s="101"/>
      <c r="BB232" s="101">
        <f t="shared" si="87"/>
        <v>0</v>
      </c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</row>
    <row r="233" spans="1:67">
      <c r="A233" s="100">
        <v>2050904</v>
      </c>
      <c r="B233" s="101" t="s">
        <v>532</v>
      </c>
      <c r="C233" s="101">
        <f t="shared" si="71"/>
        <v>0</v>
      </c>
      <c r="D233" s="101">
        <f>SUM(E233:K233)</f>
        <v>0</v>
      </c>
      <c r="E233" s="101"/>
      <c r="F233" s="101"/>
      <c r="G233" s="101"/>
      <c r="H233" s="101"/>
      <c r="I233" s="101"/>
      <c r="J233" s="101"/>
      <c r="K233" s="101"/>
      <c r="L233" s="101">
        <f t="shared" si="86"/>
        <v>0</v>
      </c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>
        <f>SUM(AY233:BA233)</f>
        <v>0</v>
      </c>
      <c r="AY233" s="101"/>
      <c r="AZ233" s="101"/>
      <c r="BA233" s="101"/>
      <c r="BB233" s="101">
        <f t="shared" si="87"/>
        <v>0</v>
      </c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</row>
    <row r="234" spans="1:67">
      <c r="A234" s="100">
        <v>2050905</v>
      </c>
      <c r="B234" s="101" t="s">
        <v>533</v>
      </c>
      <c r="C234" s="101">
        <f t="shared" si="71"/>
        <v>0</v>
      </c>
      <c r="D234" s="101"/>
      <c r="E234" s="101"/>
      <c r="F234" s="101"/>
      <c r="G234" s="101"/>
      <c r="H234" s="101"/>
      <c r="I234" s="101"/>
      <c r="J234" s="101"/>
      <c r="K234" s="101"/>
      <c r="L234" s="101">
        <f t="shared" si="86"/>
        <v>0</v>
      </c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>
        <f>SUM(AY234:BA234)</f>
        <v>0</v>
      </c>
      <c r="AY234" s="101"/>
      <c r="AZ234" s="101"/>
      <c r="BA234" s="101"/>
      <c r="BB234" s="101">
        <f t="shared" si="87"/>
        <v>0</v>
      </c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</row>
    <row r="235" spans="1:67">
      <c r="A235" s="100">
        <v>2050999</v>
      </c>
      <c r="B235" s="101" t="s">
        <v>534</v>
      </c>
      <c r="C235" s="101">
        <f t="shared" si="71"/>
        <v>239.64</v>
      </c>
      <c r="D235" s="101"/>
      <c r="E235" s="101"/>
      <c r="F235" s="101"/>
      <c r="G235" s="101"/>
      <c r="H235" s="101"/>
      <c r="I235" s="101"/>
      <c r="J235" s="101"/>
      <c r="K235" s="101"/>
      <c r="L235" s="101">
        <f t="shared" si="86"/>
        <v>0</v>
      </c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>
        <f>SUM(AY235:BA235)</f>
        <v>0</v>
      </c>
      <c r="AY235" s="101"/>
      <c r="AZ235" s="101"/>
      <c r="BA235" s="101"/>
      <c r="BB235" s="101">
        <f t="shared" si="87"/>
        <v>239.64</v>
      </c>
      <c r="BC235" s="101">
        <v>239.64</v>
      </c>
      <c r="BD235" s="101"/>
      <c r="BE235" s="101"/>
      <c r="BF235" s="101"/>
      <c r="BG235" s="101"/>
      <c r="BH235" s="101"/>
      <c r="BI235" s="101"/>
      <c r="BJ235" s="101"/>
      <c r="BK235" s="101">
        <f>SUM(BL235:BN235)</f>
        <v>0</v>
      </c>
      <c r="BL235" s="101"/>
      <c r="BM235" s="101"/>
      <c r="BN235" s="101"/>
      <c r="BO235" s="101"/>
    </row>
    <row r="236" spans="1:67">
      <c r="A236" s="100" t="s">
        <v>535</v>
      </c>
      <c r="B236" s="101" t="s">
        <v>536</v>
      </c>
      <c r="C236" s="101">
        <f t="shared" si="71"/>
        <v>0</v>
      </c>
      <c r="D236" s="101">
        <f t="shared" si="80"/>
        <v>0</v>
      </c>
      <c r="E236" s="101"/>
      <c r="F236" s="101"/>
      <c r="G236" s="101"/>
      <c r="H236" s="101"/>
      <c r="I236" s="101"/>
      <c r="J236" s="101"/>
      <c r="K236" s="101"/>
      <c r="L236" s="101">
        <f>SUM(L237)</f>
        <v>0</v>
      </c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>
        <f t="shared" ref="AJ236:AJ242" si="88">SUM(AK236:AT236)</f>
        <v>0</v>
      </c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</row>
    <row r="237" spans="1:67">
      <c r="A237" s="100" t="s">
        <v>537</v>
      </c>
      <c r="B237" s="101" t="s">
        <v>536</v>
      </c>
      <c r="C237" s="101">
        <f t="shared" si="71"/>
        <v>0</v>
      </c>
      <c r="D237" s="101">
        <f t="shared" si="80"/>
        <v>0</v>
      </c>
      <c r="E237" s="101"/>
      <c r="F237" s="101"/>
      <c r="G237" s="101"/>
      <c r="H237" s="101"/>
      <c r="I237" s="101"/>
      <c r="J237" s="101"/>
      <c r="K237" s="101"/>
      <c r="L237" s="101">
        <f t="shared" ref="L237:L242" si="89">SUM(M237:AI237)</f>
        <v>0</v>
      </c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>
        <f t="shared" si="88"/>
        <v>0</v>
      </c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</row>
    <row r="238" spans="1:67">
      <c r="A238" s="100" t="s">
        <v>538</v>
      </c>
      <c r="B238" s="101" t="s">
        <v>539</v>
      </c>
      <c r="C238" s="101">
        <f t="shared" si="71"/>
        <v>0</v>
      </c>
      <c r="D238" s="101">
        <f>D239+D243+D245+D247+D251+D256+D260</f>
        <v>0</v>
      </c>
      <c r="E238" s="101">
        <f t="shared" ref="E238:BO238" si="90">E239+E243+E245+E247+E251+E256+E260</f>
        <v>0</v>
      </c>
      <c r="F238" s="101">
        <f t="shared" si="90"/>
        <v>0</v>
      </c>
      <c r="G238" s="101">
        <f t="shared" si="90"/>
        <v>0</v>
      </c>
      <c r="H238" s="101">
        <f t="shared" si="90"/>
        <v>0</v>
      </c>
      <c r="I238" s="101">
        <f t="shared" si="90"/>
        <v>0</v>
      </c>
      <c r="J238" s="101">
        <f t="shared" si="90"/>
        <v>0</v>
      </c>
      <c r="K238" s="101">
        <f t="shared" si="90"/>
        <v>0</v>
      </c>
      <c r="L238" s="101">
        <f t="shared" si="90"/>
        <v>0</v>
      </c>
      <c r="M238" s="101">
        <f t="shared" si="90"/>
        <v>0</v>
      </c>
      <c r="N238" s="101">
        <f t="shared" si="90"/>
        <v>0</v>
      </c>
      <c r="O238" s="101">
        <f t="shared" si="90"/>
        <v>0</v>
      </c>
      <c r="P238" s="101">
        <f t="shared" si="90"/>
        <v>0</v>
      </c>
      <c r="Q238" s="101">
        <f t="shared" si="90"/>
        <v>0</v>
      </c>
      <c r="R238" s="101">
        <f t="shared" si="90"/>
        <v>0</v>
      </c>
      <c r="S238" s="101">
        <f t="shared" si="90"/>
        <v>0</v>
      </c>
      <c r="T238" s="101">
        <f t="shared" si="90"/>
        <v>0</v>
      </c>
      <c r="U238" s="101">
        <f t="shared" si="90"/>
        <v>0</v>
      </c>
      <c r="V238" s="101">
        <f t="shared" si="90"/>
        <v>0</v>
      </c>
      <c r="W238" s="101">
        <f t="shared" si="90"/>
        <v>0</v>
      </c>
      <c r="X238" s="101">
        <f t="shared" si="90"/>
        <v>0</v>
      </c>
      <c r="Y238" s="101">
        <f t="shared" si="90"/>
        <v>0</v>
      </c>
      <c r="Z238" s="101">
        <f t="shared" si="90"/>
        <v>0</v>
      </c>
      <c r="AA238" s="101"/>
      <c r="AB238" s="101"/>
      <c r="AC238" s="101">
        <f t="shared" si="90"/>
        <v>0</v>
      </c>
      <c r="AD238" s="101">
        <f t="shared" si="90"/>
        <v>0</v>
      </c>
      <c r="AE238" s="101">
        <f t="shared" si="90"/>
        <v>0</v>
      </c>
      <c r="AF238" s="101">
        <f t="shared" si="90"/>
        <v>0</v>
      </c>
      <c r="AG238" s="101">
        <f t="shared" si="90"/>
        <v>0</v>
      </c>
      <c r="AH238" s="101">
        <f t="shared" si="90"/>
        <v>0</v>
      </c>
      <c r="AI238" s="101">
        <f t="shared" si="90"/>
        <v>0</v>
      </c>
      <c r="AJ238" s="101">
        <f t="shared" si="90"/>
        <v>0</v>
      </c>
      <c r="AK238" s="101">
        <f t="shared" si="90"/>
        <v>0</v>
      </c>
      <c r="AL238" s="101">
        <f t="shared" si="90"/>
        <v>0</v>
      </c>
      <c r="AM238" s="101">
        <f t="shared" si="90"/>
        <v>0</v>
      </c>
      <c r="AN238" s="101">
        <f t="shared" si="90"/>
        <v>0</v>
      </c>
      <c r="AO238" s="101">
        <f t="shared" si="90"/>
        <v>0</v>
      </c>
      <c r="AP238" s="101">
        <f t="shared" si="90"/>
        <v>0</v>
      </c>
      <c r="AQ238" s="101">
        <f t="shared" si="90"/>
        <v>0</v>
      </c>
      <c r="AR238" s="101">
        <f t="shared" si="90"/>
        <v>0</v>
      </c>
      <c r="AS238" s="101">
        <f t="shared" si="90"/>
        <v>0</v>
      </c>
      <c r="AT238" s="101">
        <f t="shared" si="90"/>
        <v>0</v>
      </c>
      <c r="AU238" s="101">
        <f t="shared" si="90"/>
        <v>0</v>
      </c>
      <c r="AV238" s="101">
        <f t="shared" si="90"/>
        <v>0</v>
      </c>
      <c r="AW238" s="101">
        <f t="shared" si="90"/>
        <v>0</v>
      </c>
      <c r="AX238" s="101">
        <f t="shared" si="90"/>
        <v>0</v>
      </c>
      <c r="AY238" s="101">
        <f t="shared" si="90"/>
        <v>0</v>
      </c>
      <c r="AZ238" s="101">
        <f t="shared" si="90"/>
        <v>0</v>
      </c>
      <c r="BA238" s="101">
        <f t="shared" si="90"/>
        <v>0</v>
      </c>
      <c r="BB238" s="101">
        <f t="shared" si="90"/>
        <v>0</v>
      </c>
      <c r="BC238" s="101">
        <f t="shared" si="90"/>
        <v>0</v>
      </c>
      <c r="BD238" s="101">
        <f t="shared" si="90"/>
        <v>0</v>
      </c>
      <c r="BE238" s="101">
        <f t="shared" si="90"/>
        <v>0</v>
      </c>
      <c r="BF238" s="101">
        <f t="shared" si="90"/>
        <v>0</v>
      </c>
      <c r="BG238" s="101">
        <f t="shared" si="90"/>
        <v>0</v>
      </c>
      <c r="BH238" s="101">
        <f t="shared" si="90"/>
        <v>0</v>
      </c>
      <c r="BI238" s="101">
        <f t="shared" si="90"/>
        <v>0</v>
      </c>
      <c r="BJ238" s="101">
        <f t="shared" si="90"/>
        <v>0</v>
      </c>
      <c r="BK238" s="101">
        <f t="shared" si="90"/>
        <v>0</v>
      </c>
      <c r="BL238" s="101">
        <f t="shared" si="90"/>
        <v>0</v>
      </c>
      <c r="BM238" s="101">
        <f t="shared" si="90"/>
        <v>0</v>
      </c>
      <c r="BN238" s="101">
        <f t="shared" si="90"/>
        <v>0</v>
      </c>
      <c r="BO238" s="101">
        <f t="shared" si="90"/>
        <v>0</v>
      </c>
    </row>
    <row r="239" spans="1:67">
      <c r="A239" s="100" t="s">
        <v>540</v>
      </c>
      <c r="B239" s="101" t="s">
        <v>541</v>
      </c>
      <c r="C239" s="101">
        <f t="shared" si="71"/>
        <v>0</v>
      </c>
      <c r="D239" s="101">
        <f>SUM(D240:D242)</f>
        <v>0</v>
      </c>
      <c r="E239" s="101">
        <f t="shared" ref="E239:BO239" si="91">SUM(E240:E242)</f>
        <v>0</v>
      </c>
      <c r="F239" s="101">
        <f t="shared" si="91"/>
        <v>0</v>
      </c>
      <c r="G239" s="101">
        <f t="shared" si="91"/>
        <v>0</v>
      </c>
      <c r="H239" s="101">
        <f t="shared" si="91"/>
        <v>0</v>
      </c>
      <c r="I239" s="101">
        <f t="shared" si="91"/>
        <v>0</v>
      </c>
      <c r="J239" s="101">
        <f t="shared" si="91"/>
        <v>0</v>
      </c>
      <c r="K239" s="101">
        <f t="shared" si="91"/>
        <v>0</v>
      </c>
      <c r="L239" s="101">
        <f t="shared" si="89"/>
        <v>0</v>
      </c>
      <c r="M239" s="101">
        <f t="shared" si="91"/>
        <v>0</v>
      </c>
      <c r="N239" s="101">
        <f t="shared" si="91"/>
        <v>0</v>
      </c>
      <c r="O239" s="101">
        <f t="shared" si="91"/>
        <v>0</v>
      </c>
      <c r="P239" s="101">
        <f t="shared" si="91"/>
        <v>0</v>
      </c>
      <c r="Q239" s="101">
        <f t="shared" si="91"/>
        <v>0</v>
      </c>
      <c r="R239" s="101">
        <f t="shared" si="91"/>
        <v>0</v>
      </c>
      <c r="S239" s="101">
        <f t="shared" si="91"/>
        <v>0</v>
      </c>
      <c r="T239" s="101">
        <f t="shared" si="91"/>
        <v>0</v>
      </c>
      <c r="U239" s="101">
        <f t="shared" si="91"/>
        <v>0</v>
      </c>
      <c r="V239" s="101">
        <f t="shared" si="91"/>
        <v>0</v>
      </c>
      <c r="W239" s="101">
        <f t="shared" si="91"/>
        <v>0</v>
      </c>
      <c r="X239" s="101">
        <f t="shared" si="91"/>
        <v>0</v>
      </c>
      <c r="Y239" s="101">
        <f t="shared" si="91"/>
        <v>0</v>
      </c>
      <c r="Z239" s="101">
        <f t="shared" si="91"/>
        <v>0</v>
      </c>
      <c r="AA239" s="101"/>
      <c r="AB239" s="101"/>
      <c r="AC239" s="101">
        <f t="shared" si="91"/>
        <v>0</v>
      </c>
      <c r="AD239" s="101">
        <f t="shared" si="91"/>
        <v>0</v>
      </c>
      <c r="AE239" s="101">
        <f t="shared" si="91"/>
        <v>0</v>
      </c>
      <c r="AF239" s="101">
        <f t="shared" si="91"/>
        <v>0</v>
      </c>
      <c r="AG239" s="101">
        <f t="shared" si="91"/>
        <v>0</v>
      </c>
      <c r="AH239" s="101">
        <f t="shared" si="91"/>
        <v>0</v>
      </c>
      <c r="AI239" s="101">
        <f t="shared" si="91"/>
        <v>0</v>
      </c>
      <c r="AJ239" s="101">
        <f t="shared" si="91"/>
        <v>0</v>
      </c>
      <c r="AK239" s="101">
        <f t="shared" si="91"/>
        <v>0</v>
      </c>
      <c r="AL239" s="101">
        <f t="shared" si="91"/>
        <v>0</v>
      </c>
      <c r="AM239" s="101">
        <f t="shared" si="91"/>
        <v>0</v>
      </c>
      <c r="AN239" s="101">
        <f t="shared" si="91"/>
        <v>0</v>
      </c>
      <c r="AO239" s="101">
        <f t="shared" si="91"/>
        <v>0</v>
      </c>
      <c r="AP239" s="101">
        <f t="shared" si="91"/>
        <v>0</v>
      </c>
      <c r="AQ239" s="101">
        <f t="shared" si="91"/>
        <v>0</v>
      </c>
      <c r="AR239" s="101">
        <f t="shared" si="91"/>
        <v>0</v>
      </c>
      <c r="AS239" s="101">
        <f t="shared" si="91"/>
        <v>0</v>
      </c>
      <c r="AT239" s="101">
        <f t="shared" si="91"/>
        <v>0</v>
      </c>
      <c r="AU239" s="101">
        <f t="shared" si="91"/>
        <v>0</v>
      </c>
      <c r="AV239" s="101">
        <f t="shared" si="91"/>
        <v>0</v>
      </c>
      <c r="AW239" s="101">
        <f t="shared" si="91"/>
        <v>0</v>
      </c>
      <c r="AX239" s="101"/>
      <c r="AY239" s="101"/>
      <c r="AZ239" s="101"/>
      <c r="BA239" s="101"/>
      <c r="BB239" s="101">
        <f t="shared" si="91"/>
        <v>0</v>
      </c>
      <c r="BC239" s="101">
        <f t="shared" si="91"/>
        <v>0</v>
      </c>
      <c r="BD239" s="101">
        <f t="shared" si="91"/>
        <v>0</v>
      </c>
      <c r="BE239" s="101">
        <f t="shared" si="91"/>
        <v>0</v>
      </c>
      <c r="BF239" s="101">
        <f t="shared" si="91"/>
        <v>0</v>
      </c>
      <c r="BG239" s="101">
        <f t="shared" si="91"/>
        <v>0</v>
      </c>
      <c r="BH239" s="101">
        <f t="shared" si="91"/>
        <v>0</v>
      </c>
      <c r="BI239" s="101">
        <f t="shared" si="91"/>
        <v>0</v>
      </c>
      <c r="BJ239" s="101">
        <f t="shared" si="91"/>
        <v>0</v>
      </c>
      <c r="BK239" s="101">
        <f t="shared" si="91"/>
        <v>0</v>
      </c>
      <c r="BL239" s="101">
        <f t="shared" si="91"/>
        <v>0</v>
      </c>
      <c r="BM239" s="101">
        <f t="shared" si="91"/>
        <v>0</v>
      </c>
      <c r="BN239" s="101">
        <f t="shared" si="91"/>
        <v>0</v>
      </c>
      <c r="BO239" s="101">
        <f t="shared" si="91"/>
        <v>0</v>
      </c>
    </row>
    <row r="240" spans="1:67">
      <c r="A240" s="100" t="s">
        <v>542</v>
      </c>
      <c r="B240" s="101" t="s">
        <v>167</v>
      </c>
      <c r="C240" s="101">
        <f t="shared" si="71"/>
        <v>0</v>
      </c>
      <c r="D240" s="101">
        <f t="shared" si="80"/>
        <v>0</v>
      </c>
      <c r="E240" s="101"/>
      <c r="F240" s="101"/>
      <c r="G240" s="101"/>
      <c r="H240" s="101"/>
      <c r="I240" s="101"/>
      <c r="J240" s="101"/>
      <c r="K240" s="101"/>
      <c r="L240" s="101">
        <f t="shared" si="89"/>
        <v>0</v>
      </c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>
        <f t="shared" si="88"/>
        <v>0</v>
      </c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>
        <f>SUM(BC240:BJ240)</f>
        <v>0</v>
      </c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</row>
    <row r="241" spans="1:67">
      <c r="A241" s="100" t="s">
        <v>543</v>
      </c>
      <c r="B241" s="101" t="s">
        <v>169</v>
      </c>
      <c r="C241" s="101">
        <f t="shared" si="71"/>
        <v>0</v>
      </c>
      <c r="D241" s="101"/>
      <c r="E241" s="101"/>
      <c r="F241" s="101"/>
      <c r="G241" s="101"/>
      <c r="H241" s="101"/>
      <c r="I241" s="101"/>
      <c r="J241" s="101"/>
      <c r="K241" s="101"/>
      <c r="L241" s="101">
        <f t="shared" si="89"/>
        <v>0</v>
      </c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>
        <f t="shared" si="88"/>
        <v>0</v>
      </c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>
        <f>SUM(BC241:BJ241)</f>
        <v>0</v>
      </c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</row>
    <row r="242" spans="1:67">
      <c r="A242" s="100" t="s">
        <v>544</v>
      </c>
      <c r="B242" s="101" t="s">
        <v>545</v>
      </c>
      <c r="C242" s="101">
        <f t="shared" si="71"/>
        <v>0</v>
      </c>
      <c r="D242" s="101">
        <f t="shared" si="80"/>
        <v>0</v>
      </c>
      <c r="E242" s="101"/>
      <c r="F242" s="101"/>
      <c r="G242" s="101"/>
      <c r="H242" s="101"/>
      <c r="I242" s="101"/>
      <c r="J242" s="101"/>
      <c r="K242" s="101"/>
      <c r="L242" s="101">
        <f t="shared" si="89"/>
        <v>0</v>
      </c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>
        <f t="shared" si="88"/>
        <v>0</v>
      </c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>
        <f>SUM(BC242:BJ242)</f>
        <v>0</v>
      </c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</row>
    <row r="243" spans="1:67">
      <c r="A243" s="100">
        <v>20602</v>
      </c>
      <c r="B243" s="101" t="s">
        <v>546</v>
      </c>
      <c r="C243" s="101">
        <f>SUM(C244)</f>
        <v>0</v>
      </c>
      <c r="D243" s="101">
        <f t="shared" ref="D243:AI243" si="92">SUM(D244)</f>
        <v>0</v>
      </c>
      <c r="E243" s="101">
        <f t="shared" si="92"/>
        <v>0</v>
      </c>
      <c r="F243" s="101">
        <f t="shared" si="92"/>
        <v>0</v>
      </c>
      <c r="G243" s="101">
        <f t="shared" si="92"/>
        <v>0</v>
      </c>
      <c r="H243" s="101">
        <f t="shared" si="92"/>
        <v>0</v>
      </c>
      <c r="I243" s="101">
        <f t="shared" si="92"/>
        <v>0</v>
      </c>
      <c r="J243" s="101">
        <f t="shared" si="92"/>
        <v>0</v>
      </c>
      <c r="K243" s="101">
        <f t="shared" si="92"/>
        <v>0</v>
      </c>
      <c r="L243" s="101">
        <f t="shared" si="92"/>
        <v>0</v>
      </c>
      <c r="M243" s="101">
        <f t="shared" si="92"/>
        <v>0</v>
      </c>
      <c r="N243" s="101">
        <f t="shared" si="92"/>
        <v>0</v>
      </c>
      <c r="O243" s="101">
        <f t="shared" si="92"/>
        <v>0</v>
      </c>
      <c r="P243" s="101">
        <f t="shared" si="92"/>
        <v>0</v>
      </c>
      <c r="Q243" s="101">
        <f t="shared" si="92"/>
        <v>0</v>
      </c>
      <c r="R243" s="101">
        <f t="shared" si="92"/>
        <v>0</v>
      </c>
      <c r="S243" s="101">
        <f t="shared" si="92"/>
        <v>0</v>
      </c>
      <c r="T243" s="101">
        <f t="shared" si="92"/>
        <v>0</v>
      </c>
      <c r="U243" s="101">
        <f t="shared" si="92"/>
        <v>0</v>
      </c>
      <c r="V243" s="101">
        <f t="shared" si="92"/>
        <v>0</v>
      </c>
      <c r="W243" s="101">
        <f t="shared" si="92"/>
        <v>0</v>
      </c>
      <c r="X243" s="101">
        <f t="shared" si="92"/>
        <v>0</v>
      </c>
      <c r="Y243" s="101">
        <f t="shared" si="92"/>
        <v>0</v>
      </c>
      <c r="Z243" s="101">
        <f t="shared" si="92"/>
        <v>0</v>
      </c>
      <c r="AA243" s="101"/>
      <c r="AB243" s="101"/>
      <c r="AC243" s="101">
        <f t="shared" si="92"/>
        <v>0</v>
      </c>
      <c r="AD243" s="101">
        <f t="shared" si="92"/>
        <v>0</v>
      </c>
      <c r="AE243" s="101">
        <f t="shared" si="92"/>
        <v>0</v>
      </c>
      <c r="AF243" s="101">
        <f t="shared" si="92"/>
        <v>0</v>
      </c>
      <c r="AG243" s="101">
        <f t="shared" si="92"/>
        <v>0</v>
      </c>
      <c r="AH243" s="101">
        <f t="shared" si="92"/>
        <v>0</v>
      </c>
      <c r="AI243" s="101">
        <f t="shared" si="92"/>
        <v>0</v>
      </c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</row>
    <row r="244" spans="1:67">
      <c r="A244" s="100">
        <v>2060299</v>
      </c>
      <c r="B244" s="101" t="s">
        <v>547</v>
      </c>
      <c r="C244" s="101">
        <f t="shared" ref="C244:C307" si="93">D244+L244+AJ244+AU244+AX244+BB244+BK244</f>
        <v>0</v>
      </c>
      <c r="D244" s="101"/>
      <c r="E244" s="101"/>
      <c r="F244" s="101"/>
      <c r="G244" s="101"/>
      <c r="H244" s="101"/>
      <c r="I244" s="101"/>
      <c r="J244" s="101"/>
      <c r="K244" s="101"/>
      <c r="L244" s="101">
        <f t="shared" ref="L244:L263" si="94">SUM(M244:AI244)</f>
        <v>0</v>
      </c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</row>
    <row r="245" spans="1:67">
      <c r="A245" s="100" t="s">
        <v>548</v>
      </c>
      <c r="B245" s="101" t="s">
        <v>549</v>
      </c>
      <c r="C245" s="101">
        <f t="shared" si="93"/>
        <v>0</v>
      </c>
      <c r="D245" s="101">
        <f t="shared" si="80"/>
        <v>0</v>
      </c>
      <c r="E245" s="101"/>
      <c r="F245" s="101"/>
      <c r="G245" s="101"/>
      <c r="H245" s="101"/>
      <c r="I245" s="101"/>
      <c r="J245" s="101"/>
      <c r="K245" s="101"/>
      <c r="L245" s="101">
        <f t="shared" si="94"/>
        <v>0</v>
      </c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>
        <f t="shared" ref="AJ245:AJ263" si="95">SUM(AK245:AT245)</f>
        <v>0</v>
      </c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</row>
    <row r="246" spans="1:67">
      <c r="A246" s="100" t="s">
        <v>550</v>
      </c>
      <c r="B246" s="101" t="s">
        <v>551</v>
      </c>
      <c r="C246" s="101">
        <f t="shared" si="93"/>
        <v>0</v>
      </c>
      <c r="D246" s="101">
        <f t="shared" si="80"/>
        <v>0</v>
      </c>
      <c r="E246" s="101"/>
      <c r="F246" s="101"/>
      <c r="G246" s="101"/>
      <c r="H246" s="101"/>
      <c r="I246" s="101"/>
      <c r="J246" s="101"/>
      <c r="K246" s="101"/>
      <c r="L246" s="101">
        <f t="shared" si="94"/>
        <v>0</v>
      </c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>
        <f t="shared" si="95"/>
        <v>0</v>
      </c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</row>
    <row r="247" spans="1:67">
      <c r="A247" s="100" t="s">
        <v>552</v>
      </c>
      <c r="B247" s="101" t="s">
        <v>553</v>
      </c>
      <c r="C247" s="101">
        <f t="shared" si="93"/>
        <v>0</v>
      </c>
      <c r="D247" s="101">
        <f t="shared" si="80"/>
        <v>0</v>
      </c>
      <c r="E247" s="101"/>
      <c r="F247" s="101"/>
      <c r="G247" s="101"/>
      <c r="H247" s="101"/>
      <c r="I247" s="101"/>
      <c r="J247" s="101"/>
      <c r="K247" s="101"/>
      <c r="L247" s="101">
        <f t="shared" si="94"/>
        <v>0</v>
      </c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>
        <f t="shared" si="95"/>
        <v>0</v>
      </c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>
        <f>SUM(AU248:AU250)</f>
        <v>0</v>
      </c>
      <c r="AV247" s="101">
        <f>SUM(AV248:AV250)</f>
        <v>0</v>
      </c>
      <c r="AW247" s="101">
        <f>SUM(AW248:AW250)</f>
        <v>0</v>
      </c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</row>
    <row r="248" spans="1:67">
      <c r="A248" s="100" t="s">
        <v>554</v>
      </c>
      <c r="B248" s="101" t="s">
        <v>555</v>
      </c>
      <c r="C248" s="101">
        <f t="shared" si="93"/>
        <v>0</v>
      </c>
      <c r="D248" s="101">
        <f t="shared" si="80"/>
        <v>0</v>
      </c>
      <c r="E248" s="101"/>
      <c r="F248" s="101"/>
      <c r="G248" s="101"/>
      <c r="H248" s="101"/>
      <c r="I248" s="101"/>
      <c r="J248" s="101"/>
      <c r="K248" s="101"/>
      <c r="L248" s="101">
        <f t="shared" si="94"/>
        <v>0</v>
      </c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>
        <f t="shared" si="95"/>
        <v>0</v>
      </c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>
        <f t="shared" ref="AU248:AU259" si="96">SUM(AV248:AW248)</f>
        <v>0</v>
      </c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</row>
    <row r="249" spans="1:67">
      <c r="A249" s="100">
        <v>2060404</v>
      </c>
      <c r="B249" s="101" t="s">
        <v>556</v>
      </c>
      <c r="C249" s="101">
        <f t="shared" si="93"/>
        <v>0</v>
      </c>
      <c r="D249" s="101"/>
      <c r="E249" s="101"/>
      <c r="F249" s="101"/>
      <c r="G249" s="101"/>
      <c r="H249" s="101"/>
      <c r="I249" s="101"/>
      <c r="J249" s="101"/>
      <c r="K249" s="101"/>
      <c r="L249" s="101">
        <f t="shared" si="94"/>
        <v>0</v>
      </c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>
        <f t="shared" si="95"/>
        <v>0</v>
      </c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>
        <f t="shared" si="96"/>
        <v>0</v>
      </c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</row>
    <row r="250" spans="1:67">
      <c r="A250" s="100" t="s">
        <v>557</v>
      </c>
      <c r="B250" s="101" t="s">
        <v>558</v>
      </c>
      <c r="C250" s="101">
        <f t="shared" si="93"/>
        <v>0</v>
      </c>
      <c r="D250" s="101">
        <f t="shared" si="80"/>
        <v>0</v>
      </c>
      <c r="E250" s="101"/>
      <c r="F250" s="101"/>
      <c r="G250" s="101"/>
      <c r="H250" s="101"/>
      <c r="I250" s="101"/>
      <c r="J250" s="101"/>
      <c r="K250" s="101"/>
      <c r="L250" s="101">
        <f t="shared" si="94"/>
        <v>0</v>
      </c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>
        <f t="shared" si="95"/>
        <v>0</v>
      </c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>
        <f t="shared" si="96"/>
        <v>0</v>
      </c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</row>
    <row r="251" spans="1:67">
      <c r="A251" s="100" t="s">
        <v>559</v>
      </c>
      <c r="B251" s="101" t="s">
        <v>560</v>
      </c>
      <c r="C251" s="101">
        <f t="shared" si="93"/>
        <v>0</v>
      </c>
      <c r="D251" s="101">
        <f t="shared" si="80"/>
        <v>0</v>
      </c>
      <c r="E251" s="101"/>
      <c r="F251" s="101"/>
      <c r="G251" s="101"/>
      <c r="H251" s="101"/>
      <c r="I251" s="101"/>
      <c r="J251" s="101"/>
      <c r="K251" s="101"/>
      <c r="L251" s="101">
        <f t="shared" si="94"/>
        <v>0</v>
      </c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>
        <f t="shared" si="95"/>
        <v>0</v>
      </c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>
        <f t="shared" si="96"/>
        <v>0</v>
      </c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</row>
    <row r="252" spans="1:67">
      <c r="A252" s="100" t="s">
        <v>561</v>
      </c>
      <c r="B252" s="101" t="s">
        <v>551</v>
      </c>
      <c r="C252" s="101">
        <f t="shared" si="93"/>
        <v>0</v>
      </c>
      <c r="D252" s="101">
        <f t="shared" si="80"/>
        <v>0</v>
      </c>
      <c r="E252" s="101"/>
      <c r="F252" s="101"/>
      <c r="G252" s="101"/>
      <c r="H252" s="101"/>
      <c r="I252" s="101"/>
      <c r="J252" s="101"/>
      <c r="K252" s="101"/>
      <c r="L252" s="101">
        <f t="shared" si="94"/>
        <v>0</v>
      </c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>
        <f t="shared" si="95"/>
        <v>0</v>
      </c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>
        <f t="shared" si="96"/>
        <v>0</v>
      </c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</row>
    <row r="253" spans="1:67">
      <c r="A253" s="100" t="s">
        <v>562</v>
      </c>
      <c r="B253" s="101" t="s">
        <v>563</v>
      </c>
      <c r="C253" s="101">
        <f t="shared" si="93"/>
        <v>0</v>
      </c>
      <c r="D253" s="101">
        <f t="shared" si="80"/>
        <v>0</v>
      </c>
      <c r="E253" s="101"/>
      <c r="F253" s="101"/>
      <c r="G253" s="101"/>
      <c r="H253" s="101"/>
      <c r="I253" s="101"/>
      <c r="J253" s="101"/>
      <c r="K253" s="101"/>
      <c r="L253" s="101">
        <f t="shared" si="94"/>
        <v>0</v>
      </c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>
        <f t="shared" si="95"/>
        <v>0</v>
      </c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>
        <f t="shared" si="96"/>
        <v>0</v>
      </c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</row>
    <row r="254" spans="1:67">
      <c r="A254" s="100" t="s">
        <v>564</v>
      </c>
      <c r="B254" s="101" t="s">
        <v>565</v>
      </c>
      <c r="C254" s="101">
        <f t="shared" si="93"/>
        <v>0</v>
      </c>
      <c r="D254" s="101">
        <f t="shared" si="80"/>
        <v>0</v>
      </c>
      <c r="E254" s="101"/>
      <c r="F254" s="101"/>
      <c r="G254" s="101"/>
      <c r="H254" s="101"/>
      <c r="I254" s="101"/>
      <c r="J254" s="101"/>
      <c r="K254" s="101"/>
      <c r="L254" s="101">
        <f t="shared" si="94"/>
        <v>0</v>
      </c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>
        <f t="shared" si="95"/>
        <v>0</v>
      </c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>
        <f t="shared" si="96"/>
        <v>0</v>
      </c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</row>
    <row r="255" spans="1:67">
      <c r="A255" s="100" t="s">
        <v>566</v>
      </c>
      <c r="B255" s="101" t="s">
        <v>567</v>
      </c>
      <c r="C255" s="101">
        <f t="shared" si="93"/>
        <v>0</v>
      </c>
      <c r="D255" s="101">
        <f t="shared" si="80"/>
        <v>0</v>
      </c>
      <c r="E255" s="101"/>
      <c r="F255" s="101"/>
      <c r="G255" s="101"/>
      <c r="H255" s="101"/>
      <c r="I255" s="101"/>
      <c r="J255" s="101"/>
      <c r="K255" s="101"/>
      <c r="L255" s="101">
        <f t="shared" si="94"/>
        <v>0</v>
      </c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>
        <f t="shared" si="95"/>
        <v>0</v>
      </c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>
        <f t="shared" si="96"/>
        <v>0</v>
      </c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</row>
    <row r="256" spans="1:67">
      <c r="A256" s="100" t="s">
        <v>568</v>
      </c>
      <c r="B256" s="101" t="s">
        <v>569</v>
      </c>
      <c r="C256" s="101">
        <f t="shared" si="93"/>
        <v>0</v>
      </c>
      <c r="D256" s="101">
        <f t="shared" si="80"/>
        <v>0</v>
      </c>
      <c r="E256" s="101"/>
      <c r="F256" s="101"/>
      <c r="G256" s="101"/>
      <c r="H256" s="101"/>
      <c r="I256" s="101"/>
      <c r="J256" s="101"/>
      <c r="K256" s="101"/>
      <c r="L256" s="101">
        <f t="shared" si="94"/>
        <v>0</v>
      </c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>
        <f t="shared" si="95"/>
        <v>0</v>
      </c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>
        <f t="shared" si="96"/>
        <v>0</v>
      </c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</row>
    <row r="257" spans="1:67">
      <c r="A257" s="100" t="s">
        <v>570</v>
      </c>
      <c r="B257" s="101" t="s">
        <v>551</v>
      </c>
      <c r="C257" s="101">
        <f t="shared" si="93"/>
        <v>0</v>
      </c>
      <c r="D257" s="101">
        <f t="shared" si="80"/>
        <v>0</v>
      </c>
      <c r="E257" s="101"/>
      <c r="F257" s="101"/>
      <c r="G257" s="101"/>
      <c r="H257" s="101"/>
      <c r="I257" s="101"/>
      <c r="J257" s="101"/>
      <c r="K257" s="101"/>
      <c r="L257" s="101">
        <f t="shared" si="94"/>
        <v>0</v>
      </c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>
        <f t="shared" si="95"/>
        <v>0</v>
      </c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>
        <f t="shared" si="96"/>
        <v>0</v>
      </c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</row>
    <row r="258" spans="1:67">
      <c r="A258" s="100" t="s">
        <v>571</v>
      </c>
      <c r="B258" s="101" t="s">
        <v>572</v>
      </c>
      <c r="C258" s="101">
        <f t="shared" si="93"/>
        <v>0</v>
      </c>
      <c r="D258" s="101">
        <f t="shared" si="80"/>
        <v>0</v>
      </c>
      <c r="E258" s="101"/>
      <c r="F258" s="101"/>
      <c r="G258" s="101"/>
      <c r="H258" s="101"/>
      <c r="I258" s="101"/>
      <c r="J258" s="101"/>
      <c r="K258" s="101"/>
      <c r="L258" s="101">
        <f t="shared" si="94"/>
        <v>0</v>
      </c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>
        <f t="shared" si="95"/>
        <v>0</v>
      </c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>
        <f t="shared" si="96"/>
        <v>0</v>
      </c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</row>
    <row r="259" spans="1:67">
      <c r="A259" s="100" t="s">
        <v>573</v>
      </c>
      <c r="B259" s="101" t="s">
        <v>574</v>
      </c>
      <c r="C259" s="101">
        <f t="shared" si="93"/>
        <v>0</v>
      </c>
      <c r="D259" s="101">
        <f t="shared" si="80"/>
        <v>0</v>
      </c>
      <c r="E259" s="101"/>
      <c r="F259" s="101"/>
      <c r="G259" s="101"/>
      <c r="H259" s="101"/>
      <c r="I259" s="101"/>
      <c r="J259" s="101"/>
      <c r="K259" s="101"/>
      <c r="L259" s="101">
        <f t="shared" si="94"/>
        <v>0</v>
      </c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>
        <f t="shared" si="95"/>
        <v>0</v>
      </c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>
        <f t="shared" si="96"/>
        <v>0</v>
      </c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</row>
    <row r="260" spans="1:67">
      <c r="A260" s="100" t="s">
        <v>575</v>
      </c>
      <c r="B260" s="101" t="s">
        <v>576</v>
      </c>
      <c r="C260" s="101">
        <f t="shared" si="93"/>
        <v>0</v>
      </c>
      <c r="D260" s="101">
        <f t="shared" si="80"/>
        <v>0</v>
      </c>
      <c r="E260" s="101"/>
      <c r="F260" s="101"/>
      <c r="G260" s="101"/>
      <c r="H260" s="101"/>
      <c r="I260" s="101"/>
      <c r="J260" s="101"/>
      <c r="K260" s="101"/>
      <c r="L260" s="101">
        <f t="shared" si="94"/>
        <v>0</v>
      </c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>
        <f t="shared" si="95"/>
        <v>0</v>
      </c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>
        <f>SUM(AU261:AU263)</f>
        <v>0</v>
      </c>
      <c r="AV260" s="101">
        <f>SUM(AV261:AV263)</f>
        <v>0</v>
      </c>
      <c r="AW260" s="101">
        <f>SUM(AW261:AW263)</f>
        <v>0</v>
      </c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</row>
    <row r="261" spans="1:67">
      <c r="A261" s="100" t="s">
        <v>577</v>
      </c>
      <c r="B261" s="101" t="s">
        <v>578</v>
      </c>
      <c r="C261" s="101">
        <f t="shared" si="93"/>
        <v>0</v>
      </c>
      <c r="D261" s="101">
        <f t="shared" si="80"/>
        <v>0</v>
      </c>
      <c r="E261" s="101"/>
      <c r="F261" s="101"/>
      <c r="G261" s="101"/>
      <c r="H261" s="101"/>
      <c r="I261" s="101"/>
      <c r="J261" s="101"/>
      <c r="K261" s="101"/>
      <c r="L261" s="101">
        <f t="shared" si="94"/>
        <v>0</v>
      </c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>
        <f t="shared" si="95"/>
        <v>0</v>
      </c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>
        <f>SUM(AV261:AW261)</f>
        <v>0</v>
      </c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</row>
    <row r="262" spans="1:67">
      <c r="A262" s="100" t="s">
        <v>579</v>
      </c>
      <c r="B262" s="101" t="s">
        <v>580</v>
      </c>
      <c r="C262" s="101">
        <f t="shared" si="93"/>
        <v>0</v>
      </c>
      <c r="D262" s="101">
        <f t="shared" si="80"/>
        <v>0</v>
      </c>
      <c r="E262" s="101"/>
      <c r="F262" s="101"/>
      <c r="G262" s="101"/>
      <c r="H262" s="101"/>
      <c r="I262" s="101"/>
      <c r="J262" s="101"/>
      <c r="K262" s="101"/>
      <c r="L262" s="101">
        <f t="shared" si="94"/>
        <v>0</v>
      </c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>
        <f t="shared" si="95"/>
        <v>0</v>
      </c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>
        <f>SUM(AV262:AW262)</f>
        <v>0</v>
      </c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</row>
    <row r="263" spans="1:67">
      <c r="A263" s="100" t="s">
        <v>581</v>
      </c>
      <c r="B263" s="101" t="s">
        <v>576</v>
      </c>
      <c r="C263" s="101">
        <f t="shared" si="93"/>
        <v>0</v>
      </c>
      <c r="D263" s="101">
        <f t="shared" si="80"/>
        <v>0</v>
      </c>
      <c r="E263" s="101"/>
      <c r="F263" s="101"/>
      <c r="G263" s="101"/>
      <c r="H263" s="101"/>
      <c r="I263" s="101"/>
      <c r="J263" s="101"/>
      <c r="K263" s="101"/>
      <c r="L263" s="101">
        <f t="shared" si="94"/>
        <v>0</v>
      </c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>
        <f t="shared" si="95"/>
        <v>0</v>
      </c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>
        <f>SUM(AV263:AW263)</f>
        <v>0</v>
      </c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</row>
    <row r="264" spans="1:67">
      <c r="A264" s="100" t="s">
        <v>582</v>
      </c>
      <c r="B264" s="101" t="s">
        <v>583</v>
      </c>
      <c r="C264" s="101">
        <f t="shared" si="93"/>
        <v>140.28035754</v>
      </c>
      <c r="D264" s="101">
        <f t="shared" si="80"/>
        <v>112.4248875</v>
      </c>
      <c r="E264" s="101">
        <f>E265+E280+E285+E287</f>
        <v>46.2912</v>
      </c>
      <c r="F264" s="101">
        <f t="shared" ref="F264:K264" si="97">F265+F280+F285+F287</f>
        <v>14.208</v>
      </c>
      <c r="G264" s="101">
        <f t="shared" si="97"/>
        <v>1.2101</v>
      </c>
      <c r="H264" s="101">
        <f t="shared" si="97"/>
        <v>25.8770875</v>
      </c>
      <c r="I264" s="101">
        <f t="shared" si="97"/>
        <v>0</v>
      </c>
      <c r="J264" s="101">
        <f t="shared" si="97"/>
        <v>23.0625</v>
      </c>
      <c r="K264" s="101">
        <f t="shared" si="97"/>
        <v>1.776</v>
      </c>
      <c r="L264" s="101">
        <f>L265+L275+L280+L285+L287</f>
        <v>19.14777004</v>
      </c>
      <c r="M264" s="101">
        <f t="shared" ref="M264:BO264" si="98">M265+M275+M280+M285+M287</f>
        <v>0.54</v>
      </c>
      <c r="N264" s="101">
        <f t="shared" si="98"/>
        <v>0.5</v>
      </c>
      <c r="O264" s="101">
        <f t="shared" si="98"/>
        <v>0</v>
      </c>
      <c r="P264" s="101">
        <f t="shared" si="98"/>
        <v>0.081</v>
      </c>
      <c r="Q264" s="101">
        <f t="shared" si="98"/>
        <v>2.124</v>
      </c>
      <c r="R264" s="101">
        <f t="shared" si="98"/>
        <v>0.73678</v>
      </c>
      <c r="S264" s="101">
        <f t="shared" si="98"/>
        <v>0.57024</v>
      </c>
      <c r="T264" s="101">
        <f t="shared" si="98"/>
        <v>0</v>
      </c>
      <c r="U264" s="101">
        <f t="shared" si="98"/>
        <v>1.188</v>
      </c>
      <c r="V264" s="101">
        <f t="shared" si="98"/>
        <v>0</v>
      </c>
      <c r="W264" s="101">
        <f t="shared" si="98"/>
        <v>2.88</v>
      </c>
      <c r="X264" s="101">
        <f t="shared" si="98"/>
        <v>0</v>
      </c>
      <c r="Y264" s="101">
        <f t="shared" si="98"/>
        <v>0.216</v>
      </c>
      <c r="Z264" s="101">
        <f t="shared" si="98"/>
        <v>1.268877</v>
      </c>
      <c r="AA264" s="101">
        <f t="shared" si="98"/>
        <v>0.12416004</v>
      </c>
      <c r="AB264" s="101">
        <f t="shared" si="98"/>
        <v>0</v>
      </c>
      <c r="AC264" s="101">
        <f t="shared" si="98"/>
        <v>0</v>
      </c>
      <c r="AD264" s="101">
        <f t="shared" si="98"/>
        <v>0.5</v>
      </c>
      <c r="AE264" s="101">
        <f t="shared" si="98"/>
        <v>0</v>
      </c>
      <c r="AF264" s="101">
        <f t="shared" si="98"/>
        <v>1.268877</v>
      </c>
      <c r="AG264" s="101">
        <f t="shared" si="98"/>
        <v>1.691836</v>
      </c>
      <c r="AH264" s="101">
        <f t="shared" si="98"/>
        <v>2.35</v>
      </c>
      <c r="AI264" s="101">
        <f t="shared" si="98"/>
        <v>3.108</v>
      </c>
      <c r="AJ264" s="101">
        <f t="shared" si="98"/>
        <v>8.7077</v>
      </c>
      <c r="AK264" s="101">
        <f t="shared" si="98"/>
        <v>0</v>
      </c>
      <c r="AL264" s="101">
        <f t="shared" si="98"/>
        <v>0</v>
      </c>
      <c r="AM264" s="101">
        <f t="shared" si="98"/>
        <v>0</v>
      </c>
      <c r="AN264" s="101">
        <f t="shared" si="98"/>
        <v>1.91</v>
      </c>
      <c r="AO264" s="101">
        <f t="shared" si="98"/>
        <v>0</v>
      </c>
      <c r="AP264" s="101">
        <f t="shared" si="98"/>
        <v>0</v>
      </c>
      <c r="AQ264" s="101">
        <f t="shared" si="98"/>
        <v>0</v>
      </c>
      <c r="AR264" s="101">
        <f t="shared" si="98"/>
        <v>0</v>
      </c>
      <c r="AS264" s="101">
        <f t="shared" si="98"/>
        <v>0</v>
      </c>
      <c r="AT264" s="101">
        <f t="shared" si="98"/>
        <v>6.7977</v>
      </c>
      <c r="AU264" s="101">
        <f t="shared" si="98"/>
        <v>0</v>
      </c>
      <c r="AV264" s="101">
        <f t="shared" si="98"/>
        <v>0</v>
      </c>
      <c r="AW264" s="101">
        <f t="shared" si="98"/>
        <v>0</v>
      </c>
      <c r="AX264" s="101">
        <f t="shared" si="98"/>
        <v>0</v>
      </c>
      <c r="AY264" s="101">
        <f t="shared" si="98"/>
        <v>0</v>
      </c>
      <c r="AZ264" s="101"/>
      <c r="BA264" s="101"/>
      <c r="BB264" s="101">
        <f t="shared" si="98"/>
        <v>0</v>
      </c>
      <c r="BC264" s="101">
        <f t="shared" si="98"/>
        <v>0</v>
      </c>
      <c r="BD264" s="101">
        <f t="shared" si="98"/>
        <v>0</v>
      </c>
      <c r="BE264" s="101">
        <f t="shared" si="98"/>
        <v>0</v>
      </c>
      <c r="BF264" s="101">
        <f t="shared" si="98"/>
        <v>0</v>
      </c>
      <c r="BG264" s="101">
        <f t="shared" si="98"/>
        <v>0</v>
      </c>
      <c r="BH264" s="101">
        <f t="shared" si="98"/>
        <v>0</v>
      </c>
      <c r="BI264" s="101">
        <f t="shared" si="98"/>
        <v>0</v>
      </c>
      <c r="BJ264" s="101">
        <f t="shared" si="98"/>
        <v>0</v>
      </c>
      <c r="BK264" s="101">
        <f t="shared" si="98"/>
        <v>0</v>
      </c>
      <c r="BL264" s="101">
        <f t="shared" si="98"/>
        <v>0</v>
      </c>
      <c r="BM264" s="101">
        <f t="shared" si="98"/>
        <v>0</v>
      </c>
      <c r="BN264" s="101">
        <f t="shared" si="98"/>
        <v>0</v>
      </c>
      <c r="BO264" s="101">
        <f t="shared" si="98"/>
        <v>27.16</v>
      </c>
    </row>
    <row r="265" spans="1:67">
      <c r="A265" s="100" t="s">
        <v>584</v>
      </c>
      <c r="B265" s="101" t="s">
        <v>585</v>
      </c>
      <c r="C265" s="101">
        <f t="shared" si="93"/>
        <v>2</v>
      </c>
      <c r="D265" s="101">
        <f t="shared" si="80"/>
        <v>0</v>
      </c>
      <c r="E265" s="101"/>
      <c r="F265" s="101"/>
      <c r="G265" s="101"/>
      <c r="H265" s="101"/>
      <c r="I265" s="101"/>
      <c r="J265" s="101"/>
      <c r="K265" s="101"/>
      <c r="L265" s="101">
        <f>SUM(L266:L274)</f>
        <v>2</v>
      </c>
      <c r="M265" s="101">
        <f t="shared" ref="M265:BO265" si="99">SUM(M266:M274)</f>
        <v>0</v>
      </c>
      <c r="N265" s="101">
        <f t="shared" si="99"/>
        <v>0.5</v>
      </c>
      <c r="O265" s="101">
        <f t="shared" si="99"/>
        <v>0</v>
      </c>
      <c r="P265" s="101">
        <f t="shared" si="99"/>
        <v>0</v>
      </c>
      <c r="Q265" s="101">
        <f t="shared" si="99"/>
        <v>0</v>
      </c>
      <c r="R265" s="101">
        <f t="shared" si="99"/>
        <v>0</v>
      </c>
      <c r="S265" s="101">
        <f t="shared" si="99"/>
        <v>0</v>
      </c>
      <c r="T265" s="101">
        <f t="shared" si="99"/>
        <v>0</v>
      </c>
      <c r="U265" s="101">
        <f t="shared" si="99"/>
        <v>0</v>
      </c>
      <c r="V265" s="101">
        <f t="shared" si="99"/>
        <v>0</v>
      </c>
      <c r="W265" s="101">
        <f t="shared" si="99"/>
        <v>0</v>
      </c>
      <c r="X265" s="101">
        <f t="shared" si="99"/>
        <v>0</v>
      </c>
      <c r="Y265" s="101">
        <f t="shared" si="99"/>
        <v>0</v>
      </c>
      <c r="Z265" s="101">
        <f t="shared" si="99"/>
        <v>0</v>
      </c>
      <c r="AA265" s="101"/>
      <c r="AB265" s="101"/>
      <c r="AC265" s="101">
        <f t="shared" si="99"/>
        <v>0</v>
      </c>
      <c r="AD265" s="101">
        <f t="shared" si="99"/>
        <v>0.5</v>
      </c>
      <c r="AE265" s="101">
        <f t="shared" si="99"/>
        <v>0</v>
      </c>
      <c r="AF265" s="101">
        <f t="shared" si="99"/>
        <v>0</v>
      </c>
      <c r="AG265" s="101">
        <f t="shared" si="99"/>
        <v>0</v>
      </c>
      <c r="AH265" s="101">
        <f t="shared" si="99"/>
        <v>1</v>
      </c>
      <c r="AI265" s="101">
        <f t="shared" si="99"/>
        <v>0</v>
      </c>
      <c r="AJ265" s="101">
        <f t="shared" si="99"/>
        <v>0</v>
      </c>
      <c r="AK265" s="101">
        <f t="shared" si="99"/>
        <v>0</v>
      </c>
      <c r="AL265" s="101">
        <f t="shared" si="99"/>
        <v>0</v>
      </c>
      <c r="AM265" s="101">
        <f t="shared" si="99"/>
        <v>0</v>
      </c>
      <c r="AN265" s="101">
        <f t="shared" si="99"/>
        <v>0</v>
      </c>
      <c r="AO265" s="101">
        <f t="shared" si="99"/>
        <v>0</v>
      </c>
      <c r="AP265" s="101">
        <f t="shared" si="99"/>
        <v>0</v>
      </c>
      <c r="AQ265" s="101">
        <f t="shared" si="99"/>
        <v>0</v>
      </c>
      <c r="AR265" s="101">
        <f t="shared" si="99"/>
        <v>0</v>
      </c>
      <c r="AS265" s="101">
        <f t="shared" si="99"/>
        <v>0</v>
      </c>
      <c r="AT265" s="101">
        <f t="shared" si="99"/>
        <v>0</v>
      </c>
      <c r="AU265" s="101">
        <f t="shared" si="99"/>
        <v>0</v>
      </c>
      <c r="AV265" s="101">
        <f t="shared" si="99"/>
        <v>0</v>
      </c>
      <c r="AW265" s="101">
        <f t="shared" si="99"/>
        <v>0</v>
      </c>
      <c r="AX265" s="101">
        <f t="shared" si="99"/>
        <v>0</v>
      </c>
      <c r="AY265" s="101">
        <f t="shared" si="99"/>
        <v>0</v>
      </c>
      <c r="AZ265" s="101"/>
      <c r="BA265" s="101"/>
      <c r="BB265" s="101">
        <f t="shared" si="99"/>
        <v>0</v>
      </c>
      <c r="BC265" s="101">
        <f t="shared" si="99"/>
        <v>0</v>
      </c>
      <c r="BD265" s="101">
        <f t="shared" si="99"/>
        <v>0</v>
      </c>
      <c r="BE265" s="101">
        <f t="shared" si="99"/>
        <v>0</v>
      </c>
      <c r="BF265" s="101">
        <f t="shared" si="99"/>
        <v>0</v>
      </c>
      <c r="BG265" s="101">
        <f t="shared" si="99"/>
        <v>0</v>
      </c>
      <c r="BH265" s="101">
        <f t="shared" si="99"/>
        <v>0</v>
      </c>
      <c r="BI265" s="101">
        <f t="shared" si="99"/>
        <v>0</v>
      </c>
      <c r="BJ265" s="101">
        <f t="shared" si="99"/>
        <v>0</v>
      </c>
      <c r="BK265" s="101">
        <f t="shared" si="99"/>
        <v>0</v>
      </c>
      <c r="BL265" s="101">
        <f t="shared" si="99"/>
        <v>0</v>
      </c>
      <c r="BM265" s="101">
        <f t="shared" si="99"/>
        <v>0</v>
      </c>
      <c r="BN265" s="101">
        <f t="shared" si="99"/>
        <v>0</v>
      </c>
      <c r="BO265" s="101">
        <f t="shared" si="99"/>
        <v>0</v>
      </c>
    </row>
    <row r="266" spans="1:67">
      <c r="A266" s="100" t="s">
        <v>586</v>
      </c>
      <c r="B266" s="101" t="s">
        <v>167</v>
      </c>
      <c r="C266" s="101">
        <f t="shared" si="93"/>
        <v>0</v>
      </c>
      <c r="D266" s="101">
        <f t="shared" si="80"/>
        <v>0</v>
      </c>
      <c r="E266" s="101"/>
      <c r="F266" s="101"/>
      <c r="G266" s="101"/>
      <c r="H266" s="101"/>
      <c r="I266" s="101"/>
      <c r="J266" s="101"/>
      <c r="K266" s="101"/>
      <c r="L266" s="101">
        <f t="shared" ref="L266:L279" si="100">SUM(M266:AI266)</f>
        <v>0</v>
      </c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>
        <f t="shared" ref="AJ266:AJ279" si="101">SUM(AK266:AT266)</f>
        <v>0</v>
      </c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</row>
    <row r="267" spans="1:67">
      <c r="A267" s="100" t="s">
        <v>587</v>
      </c>
      <c r="B267" s="101" t="s">
        <v>169</v>
      </c>
      <c r="C267" s="101">
        <f t="shared" si="93"/>
        <v>0</v>
      </c>
      <c r="D267" s="101">
        <f t="shared" si="80"/>
        <v>0</v>
      </c>
      <c r="E267" s="101"/>
      <c r="F267" s="101"/>
      <c r="G267" s="101"/>
      <c r="H267" s="101"/>
      <c r="I267" s="101"/>
      <c r="J267" s="101"/>
      <c r="K267" s="101"/>
      <c r="L267" s="101">
        <f t="shared" si="100"/>
        <v>0</v>
      </c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>
        <f t="shared" si="101"/>
        <v>0</v>
      </c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</row>
    <row r="268" spans="1:67">
      <c r="A268" s="100" t="s">
        <v>588</v>
      </c>
      <c r="B268" s="101" t="s">
        <v>589</v>
      </c>
      <c r="C268" s="101">
        <f t="shared" si="93"/>
        <v>0</v>
      </c>
      <c r="D268" s="101">
        <f t="shared" si="80"/>
        <v>0</v>
      </c>
      <c r="E268" s="101"/>
      <c r="F268" s="101"/>
      <c r="G268" s="101"/>
      <c r="H268" s="101"/>
      <c r="I268" s="101"/>
      <c r="J268" s="101"/>
      <c r="K268" s="101"/>
      <c r="L268" s="101">
        <f t="shared" si="100"/>
        <v>0</v>
      </c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>
        <f t="shared" si="101"/>
        <v>0</v>
      </c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</row>
    <row r="269" spans="1:67">
      <c r="A269" s="100" t="s">
        <v>590</v>
      </c>
      <c r="B269" s="101" t="s">
        <v>591</v>
      </c>
      <c r="C269" s="101">
        <f t="shared" si="93"/>
        <v>0</v>
      </c>
      <c r="D269" s="101">
        <f t="shared" si="80"/>
        <v>0</v>
      </c>
      <c r="E269" s="101"/>
      <c r="F269" s="101"/>
      <c r="G269" s="101"/>
      <c r="H269" s="101"/>
      <c r="I269" s="101"/>
      <c r="J269" s="101"/>
      <c r="K269" s="101"/>
      <c r="L269" s="101">
        <f t="shared" si="100"/>
        <v>0</v>
      </c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>
        <f t="shared" si="101"/>
        <v>0</v>
      </c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</row>
    <row r="270" spans="1:67">
      <c r="A270" s="100" t="s">
        <v>592</v>
      </c>
      <c r="B270" s="101" t="s">
        <v>593</v>
      </c>
      <c r="C270" s="101">
        <f t="shared" si="93"/>
        <v>0</v>
      </c>
      <c r="D270" s="101">
        <f t="shared" si="80"/>
        <v>0</v>
      </c>
      <c r="E270" s="101"/>
      <c r="F270" s="101"/>
      <c r="G270" s="101"/>
      <c r="H270" s="101"/>
      <c r="I270" s="101"/>
      <c r="J270" s="101"/>
      <c r="K270" s="101"/>
      <c r="L270" s="101">
        <f t="shared" si="100"/>
        <v>0</v>
      </c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>
        <f t="shared" si="101"/>
        <v>0</v>
      </c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</row>
    <row r="271" spans="1:67">
      <c r="A271" s="100" t="s">
        <v>594</v>
      </c>
      <c r="B271" s="101" t="s">
        <v>595</v>
      </c>
      <c r="C271" s="101">
        <f t="shared" si="93"/>
        <v>0</v>
      </c>
      <c r="D271" s="101"/>
      <c r="E271" s="101"/>
      <c r="F271" s="101"/>
      <c r="G271" s="101"/>
      <c r="H271" s="101"/>
      <c r="I271" s="101"/>
      <c r="J271" s="101"/>
      <c r="K271" s="101"/>
      <c r="L271" s="101">
        <f t="shared" si="100"/>
        <v>0</v>
      </c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>
        <f t="shared" si="101"/>
        <v>0</v>
      </c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</row>
    <row r="272" spans="1:67">
      <c r="A272" s="100" t="s">
        <v>596</v>
      </c>
      <c r="B272" s="101" t="s">
        <v>597</v>
      </c>
      <c r="C272" s="101">
        <f t="shared" si="93"/>
        <v>2</v>
      </c>
      <c r="D272" s="101">
        <f t="shared" si="80"/>
        <v>0</v>
      </c>
      <c r="E272" s="101"/>
      <c r="F272" s="101"/>
      <c r="G272" s="101"/>
      <c r="H272" s="101"/>
      <c r="I272" s="101"/>
      <c r="J272" s="101"/>
      <c r="K272" s="101"/>
      <c r="L272" s="101">
        <f t="shared" si="100"/>
        <v>2</v>
      </c>
      <c r="M272" s="101"/>
      <c r="N272" s="101">
        <v>0.5</v>
      </c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>
        <v>0.5</v>
      </c>
      <c r="AE272" s="101"/>
      <c r="AF272" s="101"/>
      <c r="AG272" s="101"/>
      <c r="AH272" s="101">
        <v>1</v>
      </c>
      <c r="AI272" s="101"/>
      <c r="AJ272" s="101">
        <f t="shared" si="101"/>
        <v>0</v>
      </c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</row>
    <row r="273" spans="1:67">
      <c r="A273" s="100" t="s">
        <v>598</v>
      </c>
      <c r="B273" s="101" t="s">
        <v>599</v>
      </c>
      <c r="C273" s="101">
        <f t="shared" si="93"/>
        <v>0</v>
      </c>
      <c r="D273" s="101">
        <f t="shared" si="80"/>
        <v>0</v>
      </c>
      <c r="E273" s="101"/>
      <c r="F273" s="101"/>
      <c r="G273" s="101"/>
      <c r="H273" s="101"/>
      <c r="I273" s="101"/>
      <c r="J273" s="101"/>
      <c r="K273" s="101"/>
      <c r="L273" s="101">
        <f t="shared" si="100"/>
        <v>0</v>
      </c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>
        <f t="shared" si="101"/>
        <v>0</v>
      </c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</row>
    <row r="274" spans="1:67">
      <c r="A274" s="100" t="s">
        <v>600</v>
      </c>
      <c r="B274" s="101" t="s">
        <v>601</v>
      </c>
      <c r="C274" s="101">
        <f t="shared" si="93"/>
        <v>0</v>
      </c>
      <c r="D274" s="101">
        <f t="shared" si="80"/>
        <v>0</v>
      </c>
      <c r="E274" s="101"/>
      <c r="F274" s="101"/>
      <c r="G274" s="101"/>
      <c r="H274" s="101"/>
      <c r="I274" s="101"/>
      <c r="J274" s="101"/>
      <c r="K274" s="101"/>
      <c r="L274" s="101">
        <f t="shared" si="100"/>
        <v>0</v>
      </c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>
        <f t="shared" si="101"/>
        <v>0</v>
      </c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</row>
    <row r="275" spans="1:67">
      <c r="A275" s="100" t="s">
        <v>602</v>
      </c>
      <c r="B275" s="101" t="s">
        <v>603</v>
      </c>
      <c r="C275" s="101">
        <f t="shared" si="93"/>
        <v>0</v>
      </c>
      <c r="D275" s="101">
        <f t="shared" si="80"/>
        <v>0</v>
      </c>
      <c r="E275" s="101"/>
      <c r="F275" s="101"/>
      <c r="G275" s="101"/>
      <c r="H275" s="101"/>
      <c r="I275" s="101"/>
      <c r="J275" s="101"/>
      <c r="K275" s="101"/>
      <c r="L275" s="101">
        <f t="shared" si="100"/>
        <v>0</v>
      </c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>
        <f t="shared" si="101"/>
        <v>0</v>
      </c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</row>
    <row r="276" spans="1:67">
      <c r="A276" s="100" t="s">
        <v>604</v>
      </c>
      <c r="B276" s="101" t="s">
        <v>167</v>
      </c>
      <c r="C276" s="101">
        <f t="shared" si="93"/>
        <v>0</v>
      </c>
      <c r="D276" s="101">
        <f t="shared" si="80"/>
        <v>0</v>
      </c>
      <c r="E276" s="101"/>
      <c r="F276" s="101"/>
      <c r="G276" s="101"/>
      <c r="H276" s="101"/>
      <c r="I276" s="101"/>
      <c r="J276" s="101"/>
      <c r="K276" s="101"/>
      <c r="L276" s="101">
        <f t="shared" si="100"/>
        <v>0</v>
      </c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>
        <f t="shared" si="101"/>
        <v>0</v>
      </c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</row>
    <row r="277" spans="1:67">
      <c r="A277" s="100" t="s">
        <v>605</v>
      </c>
      <c r="B277" s="101" t="s">
        <v>169</v>
      </c>
      <c r="C277" s="101">
        <f t="shared" si="93"/>
        <v>0</v>
      </c>
      <c r="D277" s="101">
        <f t="shared" si="80"/>
        <v>0</v>
      </c>
      <c r="E277" s="101"/>
      <c r="F277" s="101"/>
      <c r="G277" s="101"/>
      <c r="H277" s="101"/>
      <c r="I277" s="101"/>
      <c r="J277" s="101"/>
      <c r="K277" s="101"/>
      <c r="L277" s="101">
        <f t="shared" si="100"/>
        <v>0</v>
      </c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>
        <f t="shared" si="101"/>
        <v>0</v>
      </c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</row>
    <row r="278" spans="1:67">
      <c r="A278" s="100" t="s">
        <v>606</v>
      </c>
      <c r="B278" s="101" t="s">
        <v>607</v>
      </c>
      <c r="C278" s="101">
        <f t="shared" si="93"/>
        <v>0</v>
      </c>
      <c r="D278" s="101">
        <f t="shared" si="80"/>
        <v>0</v>
      </c>
      <c r="E278" s="101"/>
      <c r="F278" s="101"/>
      <c r="G278" s="101"/>
      <c r="H278" s="101"/>
      <c r="I278" s="101"/>
      <c r="J278" s="101"/>
      <c r="K278" s="101"/>
      <c r="L278" s="101">
        <f t="shared" si="100"/>
        <v>0</v>
      </c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>
        <f t="shared" si="101"/>
        <v>0</v>
      </c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</row>
    <row r="279" spans="1:67">
      <c r="A279" s="100" t="s">
        <v>608</v>
      </c>
      <c r="B279" s="101" t="s">
        <v>609</v>
      </c>
      <c r="C279" s="101">
        <f t="shared" si="93"/>
        <v>0</v>
      </c>
      <c r="D279" s="101">
        <f t="shared" si="80"/>
        <v>0</v>
      </c>
      <c r="E279" s="101"/>
      <c r="F279" s="101"/>
      <c r="G279" s="101"/>
      <c r="H279" s="101"/>
      <c r="I279" s="101"/>
      <c r="J279" s="101"/>
      <c r="K279" s="101"/>
      <c r="L279" s="101">
        <f t="shared" si="100"/>
        <v>0</v>
      </c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>
        <f t="shared" si="101"/>
        <v>0</v>
      </c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</row>
    <row r="280" spans="1:67">
      <c r="A280" s="100" t="s">
        <v>610</v>
      </c>
      <c r="B280" s="101" t="s">
        <v>611</v>
      </c>
      <c r="C280" s="101">
        <f t="shared" si="93"/>
        <v>0</v>
      </c>
      <c r="D280" s="101">
        <f t="shared" si="80"/>
        <v>0</v>
      </c>
      <c r="E280" s="101"/>
      <c r="F280" s="101"/>
      <c r="G280" s="101"/>
      <c r="H280" s="101"/>
      <c r="I280" s="101"/>
      <c r="J280" s="101"/>
      <c r="K280" s="101"/>
      <c r="L280" s="101">
        <f>SUM(L281:L284)</f>
        <v>0</v>
      </c>
      <c r="M280" s="101">
        <f t="shared" ref="M280:BO280" si="102">SUM(M281:M284)</f>
        <v>0</v>
      </c>
      <c r="N280" s="101">
        <f t="shared" si="102"/>
        <v>0</v>
      </c>
      <c r="O280" s="101">
        <f t="shared" si="102"/>
        <v>0</v>
      </c>
      <c r="P280" s="101">
        <f t="shared" si="102"/>
        <v>0</v>
      </c>
      <c r="Q280" s="101">
        <f t="shared" si="102"/>
        <v>0</v>
      </c>
      <c r="R280" s="101">
        <f t="shared" si="102"/>
        <v>0</v>
      </c>
      <c r="S280" s="101">
        <f t="shared" si="102"/>
        <v>0</v>
      </c>
      <c r="T280" s="101">
        <f t="shared" si="102"/>
        <v>0</v>
      </c>
      <c r="U280" s="101">
        <f t="shared" si="102"/>
        <v>0</v>
      </c>
      <c r="V280" s="101">
        <f t="shared" si="102"/>
        <v>0</v>
      </c>
      <c r="W280" s="101">
        <f t="shared" si="102"/>
        <v>0</v>
      </c>
      <c r="X280" s="101">
        <f t="shared" si="102"/>
        <v>0</v>
      </c>
      <c r="Y280" s="101">
        <f t="shared" si="102"/>
        <v>0</v>
      </c>
      <c r="Z280" s="101">
        <f t="shared" si="102"/>
        <v>0</v>
      </c>
      <c r="AA280" s="101"/>
      <c r="AB280" s="101"/>
      <c r="AC280" s="101">
        <f t="shared" si="102"/>
        <v>0</v>
      </c>
      <c r="AD280" s="101">
        <f t="shared" si="102"/>
        <v>0</v>
      </c>
      <c r="AE280" s="101">
        <f t="shared" si="102"/>
        <v>0</v>
      </c>
      <c r="AF280" s="101">
        <f t="shared" si="102"/>
        <v>0</v>
      </c>
      <c r="AG280" s="101">
        <f t="shared" si="102"/>
        <v>0</v>
      </c>
      <c r="AH280" s="101">
        <f t="shared" si="102"/>
        <v>0</v>
      </c>
      <c r="AI280" s="101">
        <f t="shared" si="102"/>
        <v>0</v>
      </c>
      <c r="AJ280" s="101">
        <f t="shared" si="102"/>
        <v>0</v>
      </c>
      <c r="AK280" s="101">
        <f t="shared" si="102"/>
        <v>0</v>
      </c>
      <c r="AL280" s="101">
        <f t="shared" si="102"/>
        <v>0</v>
      </c>
      <c r="AM280" s="101">
        <f t="shared" si="102"/>
        <v>0</v>
      </c>
      <c r="AN280" s="101">
        <f t="shared" si="102"/>
        <v>0</v>
      </c>
      <c r="AO280" s="101">
        <f t="shared" si="102"/>
        <v>0</v>
      </c>
      <c r="AP280" s="101">
        <f t="shared" si="102"/>
        <v>0</v>
      </c>
      <c r="AQ280" s="101">
        <f t="shared" si="102"/>
        <v>0</v>
      </c>
      <c r="AR280" s="101">
        <f t="shared" si="102"/>
        <v>0</v>
      </c>
      <c r="AS280" s="101">
        <f t="shared" si="102"/>
        <v>0</v>
      </c>
      <c r="AT280" s="101">
        <f t="shared" si="102"/>
        <v>0</v>
      </c>
      <c r="AU280" s="101">
        <f t="shared" si="102"/>
        <v>0</v>
      </c>
      <c r="AV280" s="101">
        <f t="shared" si="102"/>
        <v>0</v>
      </c>
      <c r="AW280" s="101">
        <f t="shared" si="102"/>
        <v>0</v>
      </c>
      <c r="AX280" s="101">
        <f t="shared" si="102"/>
        <v>0</v>
      </c>
      <c r="AY280" s="101">
        <f t="shared" si="102"/>
        <v>0</v>
      </c>
      <c r="AZ280" s="101"/>
      <c r="BA280" s="101"/>
      <c r="BB280" s="101">
        <f t="shared" si="102"/>
        <v>0</v>
      </c>
      <c r="BC280" s="101">
        <f t="shared" si="102"/>
        <v>0</v>
      </c>
      <c r="BD280" s="101">
        <f t="shared" si="102"/>
        <v>0</v>
      </c>
      <c r="BE280" s="101">
        <f t="shared" si="102"/>
        <v>0</v>
      </c>
      <c r="BF280" s="101">
        <f t="shared" si="102"/>
        <v>0</v>
      </c>
      <c r="BG280" s="101">
        <f t="shared" si="102"/>
        <v>0</v>
      </c>
      <c r="BH280" s="101">
        <f t="shared" si="102"/>
        <v>0</v>
      </c>
      <c r="BI280" s="101">
        <f t="shared" si="102"/>
        <v>0</v>
      </c>
      <c r="BJ280" s="101">
        <f t="shared" si="102"/>
        <v>0</v>
      </c>
      <c r="BK280" s="101">
        <f t="shared" si="102"/>
        <v>0</v>
      </c>
      <c r="BL280" s="101">
        <f t="shared" si="102"/>
        <v>0</v>
      </c>
      <c r="BM280" s="101">
        <f t="shared" si="102"/>
        <v>0</v>
      </c>
      <c r="BN280" s="101">
        <f t="shared" si="102"/>
        <v>0</v>
      </c>
      <c r="BO280" s="101">
        <f t="shared" si="102"/>
        <v>0</v>
      </c>
    </row>
    <row r="281" spans="1:67">
      <c r="A281" s="100" t="s">
        <v>612</v>
      </c>
      <c r="B281" s="101" t="s">
        <v>167</v>
      </c>
      <c r="C281" s="101">
        <f t="shared" si="93"/>
        <v>0</v>
      </c>
      <c r="D281" s="101">
        <f t="shared" si="80"/>
        <v>0</v>
      </c>
      <c r="E281" s="101"/>
      <c r="F281" s="101"/>
      <c r="G281" s="101"/>
      <c r="H281" s="101"/>
      <c r="I281" s="101"/>
      <c r="J281" s="101"/>
      <c r="K281" s="101"/>
      <c r="L281" s="101">
        <f>SUM(M281:AI281)</f>
        <v>0</v>
      </c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>
        <f>SUM(AK281:AT281)</f>
        <v>0</v>
      </c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</row>
    <row r="282" spans="1:67">
      <c r="A282" s="100" t="s">
        <v>613</v>
      </c>
      <c r="B282" s="101" t="s">
        <v>614</v>
      </c>
      <c r="C282" s="101">
        <f t="shared" si="93"/>
        <v>0</v>
      </c>
      <c r="D282" s="101">
        <f t="shared" si="80"/>
        <v>0</v>
      </c>
      <c r="E282" s="101"/>
      <c r="F282" s="101"/>
      <c r="G282" s="101"/>
      <c r="H282" s="101"/>
      <c r="I282" s="101"/>
      <c r="J282" s="101"/>
      <c r="K282" s="101"/>
      <c r="L282" s="101">
        <f>SUM(M282:AI282)</f>
        <v>0</v>
      </c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>
        <f>SUM(AK282:AT282)</f>
        <v>0</v>
      </c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</row>
    <row r="283" spans="1:67">
      <c r="A283" s="100" t="s">
        <v>615</v>
      </c>
      <c r="B283" s="101" t="s">
        <v>616</v>
      </c>
      <c r="C283" s="101">
        <f t="shared" si="93"/>
        <v>0</v>
      </c>
      <c r="D283" s="101"/>
      <c r="E283" s="101"/>
      <c r="F283" s="101"/>
      <c r="G283" s="101"/>
      <c r="H283" s="101"/>
      <c r="I283" s="101"/>
      <c r="J283" s="101"/>
      <c r="K283" s="101"/>
      <c r="L283" s="101">
        <f>SUM(M283:AI283)</f>
        <v>0</v>
      </c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>
        <f>SUM(AK283:AT283)</f>
        <v>0</v>
      </c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</row>
    <row r="284" spans="1:67">
      <c r="A284" s="100" t="s">
        <v>617</v>
      </c>
      <c r="B284" s="101" t="s">
        <v>618</v>
      </c>
      <c r="C284" s="101">
        <f t="shared" si="93"/>
        <v>0</v>
      </c>
      <c r="D284" s="101">
        <f t="shared" si="80"/>
        <v>0</v>
      </c>
      <c r="E284" s="101"/>
      <c r="F284" s="101"/>
      <c r="G284" s="101"/>
      <c r="H284" s="101"/>
      <c r="I284" s="101"/>
      <c r="J284" s="101"/>
      <c r="K284" s="101"/>
      <c r="L284" s="101">
        <f>SUM(M284:AI284)</f>
        <v>0</v>
      </c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>
        <f>SUM(AK284:AT284)</f>
        <v>0</v>
      </c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</row>
    <row r="285" spans="1:67">
      <c r="A285" s="100" t="s">
        <v>619</v>
      </c>
      <c r="B285" s="101" t="s">
        <v>620</v>
      </c>
      <c r="C285" s="101">
        <f t="shared" si="93"/>
        <v>0</v>
      </c>
      <c r="D285" s="101">
        <f t="shared" si="80"/>
        <v>0</v>
      </c>
      <c r="E285" s="101"/>
      <c r="F285" s="101"/>
      <c r="G285" s="101"/>
      <c r="H285" s="101"/>
      <c r="I285" s="101"/>
      <c r="J285" s="101"/>
      <c r="K285" s="101"/>
      <c r="L285" s="101">
        <f>SUM(L286)</f>
        <v>0</v>
      </c>
      <c r="M285" s="101">
        <f t="shared" ref="M285:BO285" si="103">SUM(M286)</f>
        <v>0</v>
      </c>
      <c r="N285" s="101">
        <f t="shared" si="103"/>
        <v>0</v>
      </c>
      <c r="O285" s="101">
        <f t="shared" si="103"/>
        <v>0</v>
      </c>
      <c r="P285" s="101">
        <f t="shared" si="103"/>
        <v>0</v>
      </c>
      <c r="Q285" s="101">
        <f t="shared" si="103"/>
        <v>0</v>
      </c>
      <c r="R285" s="101">
        <f t="shared" si="103"/>
        <v>0</v>
      </c>
      <c r="S285" s="101">
        <f t="shared" si="103"/>
        <v>0</v>
      </c>
      <c r="T285" s="101">
        <f t="shared" si="103"/>
        <v>0</v>
      </c>
      <c r="U285" s="101">
        <f t="shared" si="103"/>
        <v>0</v>
      </c>
      <c r="V285" s="101">
        <f t="shared" si="103"/>
        <v>0</v>
      </c>
      <c r="W285" s="101">
        <f t="shared" si="103"/>
        <v>0</v>
      </c>
      <c r="X285" s="101">
        <f t="shared" si="103"/>
        <v>0</v>
      </c>
      <c r="Y285" s="101">
        <f t="shared" si="103"/>
        <v>0</v>
      </c>
      <c r="Z285" s="101">
        <f t="shared" si="103"/>
        <v>0</v>
      </c>
      <c r="AA285" s="101"/>
      <c r="AB285" s="101"/>
      <c r="AC285" s="101">
        <f t="shared" si="103"/>
        <v>0</v>
      </c>
      <c r="AD285" s="101">
        <f t="shared" si="103"/>
        <v>0</v>
      </c>
      <c r="AE285" s="101">
        <f t="shared" si="103"/>
        <v>0</v>
      </c>
      <c r="AF285" s="101">
        <f t="shared" si="103"/>
        <v>0</v>
      </c>
      <c r="AG285" s="101">
        <f t="shared" si="103"/>
        <v>0</v>
      </c>
      <c r="AH285" s="101">
        <f t="shared" si="103"/>
        <v>0</v>
      </c>
      <c r="AI285" s="101">
        <f t="shared" si="103"/>
        <v>0</v>
      </c>
      <c r="AJ285" s="101">
        <f t="shared" si="103"/>
        <v>0</v>
      </c>
      <c r="AK285" s="101">
        <f t="shared" si="103"/>
        <v>0</v>
      </c>
      <c r="AL285" s="101">
        <f t="shared" si="103"/>
        <v>0</v>
      </c>
      <c r="AM285" s="101">
        <f t="shared" si="103"/>
        <v>0</v>
      </c>
      <c r="AN285" s="101">
        <f t="shared" si="103"/>
        <v>0</v>
      </c>
      <c r="AO285" s="101">
        <f t="shared" si="103"/>
        <v>0</v>
      </c>
      <c r="AP285" s="101">
        <f t="shared" si="103"/>
        <v>0</v>
      </c>
      <c r="AQ285" s="101">
        <f t="shared" si="103"/>
        <v>0</v>
      </c>
      <c r="AR285" s="101">
        <f t="shared" si="103"/>
        <v>0</v>
      </c>
      <c r="AS285" s="101">
        <f t="shared" si="103"/>
        <v>0</v>
      </c>
      <c r="AT285" s="101">
        <f t="shared" si="103"/>
        <v>0</v>
      </c>
      <c r="AU285" s="101">
        <f t="shared" si="103"/>
        <v>0</v>
      </c>
      <c r="AV285" s="101">
        <f t="shared" si="103"/>
        <v>0</v>
      </c>
      <c r="AW285" s="101">
        <f t="shared" si="103"/>
        <v>0</v>
      </c>
      <c r="AX285" s="101">
        <f t="shared" si="103"/>
        <v>0</v>
      </c>
      <c r="AY285" s="101">
        <f t="shared" si="103"/>
        <v>0</v>
      </c>
      <c r="AZ285" s="101"/>
      <c r="BA285" s="101"/>
      <c r="BB285" s="101">
        <f t="shared" si="103"/>
        <v>0</v>
      </c>
      <c r="BC285" s="101">
        <f t="shared" si="103"/>
        <v>0</v>
      </c>
      <c r="BD285" s="101">
        <f t="shared" si="103"/>
        <v>0</v>
      </c>
      <c r="BE285" s="101">
        <f t="shared" si="103"/>
        <v>0</v>
      </c>
      <c r="BF285" s="101">
        <f t="shared" si="103"/>
        <v>0</v>
      </c>
      <c r="BG285" s="101">
        <f t="shared" si="103"/>
        <v>0</v>
      </c>
      <c r="BH285" s="101">
        <f t="shared" si="103"/>
        <v>0</v>
      </c>
      <c r="BI285" s="101">
        <f t="shared" si="103"/>
        <v>0</v>
      </c>
      <c r="BJ285" s="101">
        <f t="shared" si="103"/>
        <v>0</v>
      </c>
      <c r="BK285" s="101">
        <f t="shared" si="103"/>
        <v>0</v>
      </c>
      <c r="BL285" s="101">
        <f t="shared" si="103"/>
        <v>0</v>
      </c>
      <c r="BM285" s="101">
        <f t="shared" si="103"/>
        <v>0</v>
      </c>
      <c r="BN285" s="101">
        <f t="shared" si="103"/>
        <v>0</v>
      </c>
      <c r="BO285" s="101">
        <f t="shared" si="103"/>
        <v>0</v>
      </c>
    </row>
    <row r="286" spans="1:67">
      <c r="A286" s="100" t="s">
        <v>621</v>
      </c>
      <c r="B286" s="101" t="s">
        <v>622</v>
      </c>
      <c r="C286" s="101">
        <f t="shared" si="93"/>
        <v>0</v>
      </c>
      <c r="D286" s="101">
        <f t="shared" si="80"/>
        <v>0</v>
      </c>
      <c r="E286" s="101"/>
      <c r="F286" s="101"/>
      <c r="G286" s="101"/>
      <c r="H286" s="101"/>
      <c r="I286" s="101"/>
      <c r="J286" s="101"/>
      <c r="K286" s="101"/>
      <c r="L286" s="101">
        <f>SUM(M286:AI286)</f>
        <v>0</v>
      </c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>
        <f>SUM(AK286:AT286)</f>
        <v>0</v>
      </c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</row>
    <row r="287" spans="1:67">
      <c r="A287" s="100" t="s">
        <v>623</v>
      </c>
      <c r="B287" s="101" t="s">
        <v>624</v>
      </c>
      <c r="C287" s="101">
        <f t="shared" si="93"/>
        <v>138.28035754</v>
      </c>
      <c r="D287" s="101">
        <f t="shared" si="80"/>
        <v>112.4248875</v>
      </c>
      <c r="E287" s="101">
        <f>E288</f>
        <v>46.2912</v>
      </c>
      <c r="F287" s="101">
        <f t="shared" ref="F287:K287" si="104">F288</f>
        <v>14.208</v>
      </c>
      <c r="G287" s="101">
        <f t="shared" si="104"/>
        <v>1.2101</v>
      </c>
      <c r="H287" s="101">
        <f t="shared" si="104"/>
        <v>25.8770875</v>
      </c>
      <c r="I287" s="101">
        <f t="shared" si="104"/>
        <v>0</v>
      </c>
      <c r="J287" s="101">
        <f t="shared" si="104"/>
        <v>23.0625</v>
      </c>
      <c r="K287" s="101">
        <f t="shared" si="104"/>
        <v>1.776</v>
      </c>
      <c r="L287" s="101">
        <f>SUM(M287:AI287)</f>
        <v>17.14777004</v>
      </c>
      <c r="M287" s="101">
        <f t="shared" ref="M287:AI287" si="105">M288</f>
        <v>0.54</v>
      </c>
      <c r="N287" s="101">
        <f t="shared" si="105"/>
        <v>0</v>
      </c>
      <c r="O287" s="101">
        <f t="shared" si="105"/>
        <v>0</v>
      </c>
      <c r="P287" s="101">
        <f t="shared" si="105"/>
        <v>0.081</v>
      </c>
      <c r="Q287" s="101">
        <f t="shared" si="105"/>
        <v>2.124</v>
      </c>
      <c r="R287" s="101">
        <f t="shared" si="105"/>
        <v>0.73678</v>
      </c>
      <c r="S287" s="101">
        <f t="shared" si="105"/>
        <v>0.57024</v>
      </c>
      <c r="T287" s="101">
        <f t="shared" si="105"/>
        <v>0</v>
      </c>
      <c r="U287" s="101">
        <f t="shared" si="105"/>
        <v>1.188</v>
      </c>
      <c r="V287" s="101">
        <f t="shared" si="105"/>
        <v>0</v>
      </c>
      <c r="W287" s="101">
        <f t="shared" si="105"/>
        <v>2.88</v>
      </c>
      <c r="X287" s="101">
        <f t="shared" si="105"/>
        <v>0</v>
      </c>
      <c r="Y287" s="101">
        <f t="shared" si="105"/>
        <v>0.216</v>
      </c>
      <c r="Z287" s="101">
        <f t="shared" si="105"/>
        <v>1.268877</v>
      </c>
      <c r="AA287" s="101">
        <f t="shared" si="105"/>
        <v>0.12416004</v>
      </c>
      <c r="AB287" s="101">
        <f t="shared" si="105"/>
        <v>0</v>
      </c>
      <c r="AC287" s="101">
        <f t="shared" si="105"/>
        <v>0</v>
      </c>
      <c r="AD287" s="101">
        <f t="shared" si="105"/>
        <v>0</v>
      </c>
      <c r="AE287" s="101">
        <f t="shared" si="105"/>
        <v>0</v>
      </c>
      <c r="AF287" s="101">
        <f t="shared" si="105"/>
        <v>1.268877</v>
      </c>
      <c r="AG287" s="101">
        <f t="shared" si="105"/>
        <v>1.691836</v>
      </c>
      <c r="AH287" s="101">
        <f t="shared" si="105"/>
        <v>1.35</v>
      </c>
      <c r="AI287" s="101">
        <f t="shared" si="105"/>
        <v>3.108</v>
      </c>
      <c r="AJ287" s="101">
        <f>SUM(AK287:AT287)</f>
        <v>8.7077</v>
      </c>
      <c r="AK287" s="101">
        <f>AK288</f>
        <v>0</v>
      </c>
      <c r="AL287" s="101">
        <f t="shared" ref="AL287:AT287" si="106">AL288</f>
        <v>0</v>
      </c>
      <c r="AM287" s="101">
        <f t="shared" si="106"/>
        <v>0</v>
      </c>
      <c r="AN287" s="101">
        <f t="shared" si="106"/>
        <v>1.91</v>
      </c>
      <c r="AO287" s="101">
        <f t="shared" si="106"/>
        <v>0</v>
      </c>
      <c r="AP287" s="101">
        <f t="shared" si="106"/>
        <v>0</v>
      </c>
      <c r="AQ287" s="101">
        <f t="shared" si="106"/>
        <v>0</v>
      </c>
      <c r="AR287" s="101">
        <f t="shared" si="106"/>
        <v>0</v>
      </c>
      <c r="AS287" s="101">
        <f t="shared" si="106"/>
        <v>0</v>
      </c>
      <c r="AT287" s="101">
        <f t="shared" si="106"/>
        <v>6.7977</v>
      </c>
      <c r="AU287" s="101"/>
      <c r="AV287" s="101">
        <f>AV288</f>
        <v>0</v>
      </c>
      <c r="AW287" s="101">
        <f>AW288</f>
        <v>0</v>
      </c>
      <c r="AX287" s="101"/>
      <c r="AY287" s="101">
        <f>AY288</f>
        <v>0</v>
      </c>
      <c r="AZ287" s="101">
        <f>AZ288</f>
        <v>0</v>
      </c>
      <c r="BA287" s="101">
        <f>BA288</f>
        <v>0</v>
      </c>
      <c r="BB287" s="101"/>
      <c r="BC287" s="101">
        <f>BC288</f>
        <v>0</v>
      </c>
      <c r="BD287" s="101">
        <f t="shared" ref="BD287:BO287" si="107">BD288</f>
        <v>0</v>
      </c>
      <c r="BE287" s="101">
        <f t="shared" si="107"/>
        <v>0</v>
      </c>
      <c r="BF287" s="101">
        <f t="shared" si="107"/>
        <v>0</v>
      </c>
      <c r="BG287" s="101">
        <f t="shared" si="107"/>
        <v>0</v>
      </c>
      <c r="BH287" s="101">
        <f t="shared" si="107"/>
        <v>0</v>
      </c>
      <c r="BI287" s="101">
        <f t="shared" si="107"/>
        <v>0</v>
      </c>
      <c r="BJ287" s="101">
        <f t="shared" si="107"/>
        <v>0</v>
      </c>
      <c r="BK287" s="101">
        <f t="shared" si="107"/>
        <v>0</v>
      </c>
      <c r="BL287" s="101">
        <f t="shared" si="107"/>
        <v>0</v>
      </c>
      <c r="BM287" s="101">
        <f t="shared" si="107"/>
        <v>0</v>
      </c>
      <c r="BN287" s="101">
        <f t="shared" si="107"/>
        <v>0</v>
      </c>
      <c r="BO287" s="101">
        <f t="shared" si="107"/>
        <v>27.16</v>
      </c>
    </row>
    <row r="288" spans="1:67">
      <c r="A288" s="100" t="s">
        <v>625</v>
      </c>
      <c r="B288" s="101" t="s">
        <v>624</v>
      </c>
      <c r="C288" s="101">
        <f t="shared" si="93"/>
        <v>138.28035754</v>
      </c>
      <c r="D288" s="101">
        <f t="shared" si="80"/>
        <v>112.4248875</v>
      </c>
      <c r="E288" s="101">
        <v>46.2912</v>
      </c>
      <c r="F288" s="101">
        <v>14.208</v>
      </c>
      <c r="G288" s="101">
        <v>1.2101</v>
      </c>
      <c r="H288" s="101">
        <v>25.8770875</v>
      </c>
      <c r="I288" s="101">
        <v>0</v>
      </c>
      <c r="J288" s="101">
        <v>23.0625</v>
      </c>
      <c r="K288" s="101">
        <v>1.776</v>
      </c>
      <c r="L288" s="101">
        <f>SUM(M288:AI288)</f>
        <v>17.14777004</v>
      </c>
      <c r="M288" s="101">
        <v>0.54</v>
      </c>
      <c r="N288" s="101">
        <v>0</v>
      </c>
      <c r="O288" s="101">
        <v>0</v>
      </c>
      <c r="P288" s="101">
        <v>0.081</v>
      </c>
      <c r="Q288" s="101">
        <v>2.124</v>
      </c>
      <c r="R288" s="101">
        <v>0.73678</v>
      </c>
      <c r="S288" s="101">
        <v>0.57024</v>
      </c>
      <c r="T288" s="101">
        <v>0</v>
      </c>
      <c r="U288" s="101">
        <v>1.188</v>
      </c>
      <c r="V288" s="101">
        <v>0</v>
      </c>
      <c r="W288" s="101">
        <v>2.88</v>
      </c>
      <c r="X288" s="101">
        <v>0</v>
      </c>
      <c r="Y288" s="101">
        <v>0.216</v>
      </c>
      <c r="Z288" s="101">
        <v>1.268877</v>
      </c>
      <c r="AA288" s="101">
        <v>0.12416004</v>
      </c>
      <c r="AB288" s="101">
        <v>0</v>
      </c>
      <c r="AC288" s="101">
        <v>0</v>
      </c>
      <c r="AD288" s="101">
        <v>0</v>
      </c>
      <c r="AE288" s="101">
        <v>0</v>
      </c>
      <c r="AF288" s="101">
        <v>1.268877</v>
      </c>
      <c r="AG288" s="101">
        <v>1.691836</v>
      </c>
      <c r="AH288" s="101">
        <v>1.35</v>
      </c>
      <c r="AI288" s="101">
        <v>3.108</v>
      </c>
      <c r="AJ288" s="101">
        <f>SUM(AK288:AT288)</f>
        <v>8.7077</v>
      </c>
      <c r="AK288" s="101"/>
      <c r="AL288" s="101"/>
      <c r="AM288" s="101"/>
      <c r="AN288" s="101">
        <v>1.91</v>
      </c>
      <c r="AO288" s="101">
        <v>0</v>
      </c>
      <c r="AP288" s="101">
        <v>0</v>
      </c>
      <c r="AQ288" s="101">
        <v>0</v>
      </c>
      <c r="AR288" s="101">
        <v>0</v>
      </c>
      <c r="AS288" s="101">
        <v>0</v>
      </c>
      <c r="AT288" s="101">
        <v>6.7977</v>
      </c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>
        <f>SUM(BL288:BN288)</f>
        <v>0</v>
      </c>
      <c r="BL288" s="101"/>
      <c r="BM288" s="101"/>
      <c r="BN288" s="101"/>
      <c r="BO288" s="101">
        <v>27.16</v>
      </c>
    </row>
    <row r="289" spans="1:67">
      <c r="A289" s="100" t="s">
        <v>626</v>
      </c>
      <c r="B289" s="101" t="s">
        <v>627</v>
      </c>
      <c r="C289" s="101">
        <f t="shared" si="93"/>
        <v>3877.14720053</v>
      </c>
      <c r="D289" s="101">
        <f t="shared" ref="D289:AY289" si="108">D290+D301+D309+D312+D317+D319+D326+D332+D338+D346+D349+D352+D355+D357+D360+D362</f>
        <v>239.89684225</v>
      </c>
      <c r="E289" s="101">
        <f t="shared" si="108"/>
        <v>66.5964</v>
      </c>
      <c r="F289" s="101">
        <f t="shared" si="108"/>
        <v>56.268</v>
      </c>
      <c r="G289" s="101">
        <f t="shared" si="108"/>
        <v>4.6685</v>
      </c>
      <c r="H289" s="101">
        <f t="shared" si="108"/>
        <v>76.65134225</v>
      </c>
      <c r="I289" s="101">
        <f t="shared" si="108"/>
        <v>0</v>
      </c>
      <c r="J289" s="101">
        <f t="shared" si="108"/>
        <v>21.5046</v>
      </c>
      <c r="K289" s="101">
        <f t="shared" si="108"/>
        <v>14.208</v>
      </c>
      <c r="L289" s="101">
        <f t="shared" si="108"/>
        <v>40.79235828</v>
      </c>
      <c r="M289" s="101">
        <f t="shared" si="108"/>
        <v>2.81</v>
      </c>
      <c r="N289" s="101">
        <f t="shared" si="108"/>
        <v>0.3</v>
      </c>
      <c r="O289" s="101">
        <f t="shared" si="108"/>
        <v>0</v>
      </c>
      <c r="P289" s="101">
        <f t="shared" si="108"/>
        <v>0.117</v>
      </c>
      <c r="Q289" s="101">
        <f t="shared" si="108"/>
        <v>0.891</v>
      </c>
      <c r="R289" s="101">
        <f t="shared" si="108"/>
        <v>1.55696</v>
      </c>
      <c r="S289" s="101">
        <f t="shared" si="108"/>
        <v>1.7528</v>
      </c>
      <c r="T289" s="101">
        <f t="shared" si="108"/>
        <v>0</v>
      </c>
      <c r="U289" s="101">
        <f t="shared" si="108"/>
        <v>2.7</v>
      </c>
      <c r="V289" s="101">
        <f t="shared" si="108"/>
        <v>0</v>
      </c>
      <c r="W289" s="101">
        <f t="shared" si="108"/>
        <v>4.5</v>
      </c>
      <c r="X289" s="101">
        <f t="shared" si="108"/>
        <v>0</v>
      </c>
      <c r="Y289" s="101">
        <f t="shared" si="108"/>
        <v>0.36</v>
      </c>
      <c r="Z289" s="101">
        <f t="shared" si="108"/>
        <v>2.5243575</v>
      </c>
      <c r="AA289" s="101">
        <f t="shared" si="108"/>
        <v>0.24377328</v>
      </c>
      <c r="AB289" s="101">
        <f t="shared" si="108"/>
        <v>0</v>
      </c>
      <c r="AC289" s="101">
        <f t="shared" si="108"/>
        <v>0</v>
      </c>
      <c r="AD289" s="101">
        <f t="shared" si="108"/>
        <v>10</v>
      </c>
      <c r="AE289" s="101">
        <f t="shared" si="108"/>
        <v>0</v>
      </c>
      <c r="AF289" s="101">
        <f t="shared" si="108"/>
        <v>2.2243575</v>
      </c>
      <c r="AG289" s="101">
        <f t="shared" si="108"/>
        <v>2.96581</v>
      </c>
      <c r="AH289" s="101">
        <f t="shared" si="108"/>
        <v>7.66</v>
      </c>
      <c r="AI289" s="101">
        <f t="shared" si="108"/>
        <v>0.18</v>
      </c>
      <c r="AJ289" s="101">
        <f t="shared" si="108"/>
        <v>3075.018</v>
      </c>
      <c r="AK289" s="101">
        <f t="shared" si="108"/>
        <v>2734.37</v>
      </c>
      <c r="AL289" s="101">
        <f t="shared" si="108"/>
        <v>0</v>
      </c>
      <c r="AM289" s="101">
        <f t="shared" si="108"/>
        <v>292.61</v>
      </c>
      <c r="AN289" s="101">
        <f t="shared" si="108"/>
        <v>18.68</v>
      </c>
      <c r="AO289" s="101">
        <f t="shared" si="108"/>
        <v>10</v>
      </c>
      <c r="AP289" s="101">
        <f t="shared" si="108"/>
        <v>1.41</v>
      </c>
      <c r="AQ289" s="101">
        <f t="shared" si="108"/>
        <v>0</v>
      </c>
      <c r="AR289" s="101">
        <f t="shared" si="108"/>
        <v>0</v>
      </c>
      <c r="AS289" s="101">
        <f t="shared" si="108"/>
        <v>0</v>
      </c>
      <c r="AT289" s="101">
        <f t="shared" si="108"/>
        <v>17.948</v>
      </c>
      <c r="AU289" s="101">
        <f t="shared" si="108"/>
        <v>520</v>
      </c>
      <c r="AV289" s="101">
        <f t="shared" si="108"/>
        <v>520</v>
      </c>
      <c r="AW289" s="101">
        <f t="shared" si="108"/>
        <v>0</v>
      </c>
      <c r="AX289" s="101">
        <f t="shared" si="108"/>
        <v>0</v>
      </c>
      <c r="AY289" s="101">
        <f t="shared" si="108"/>
        <v>0</v>
      </c>
      <c r="AZ289" s="101"/>
      <c r="BA289" s="101"/>
      <c r="BB289" s="101">
        <f t="shared" ref="BB289:BO289" si="109">BB290+BB301+BB309+BB312+BB317+BB319+BB326+BB332+BB338+BB346+BB349+BB352+BB355+BB357+BB360+BB362</f>
        <v>1.44</v>
      </c>
      <c r="BC289" s="101">
        <f t="shared" si="109"/>
        <v>0</v>
      </c>
      <c r="BD289" s="101">
        <f t="shared" si="109"/>
        <v>1.44</v>
      </c>
      <c r="BE289" s="101">
        <f t="shared" si="109"/>
        <v>0</v>
      </c>
      <c r="BF289" s="101">
        <f t="shared" si="109"/>
        <v>0</v>
      </c>
      <c r="BG289" s="101">
        <f t="shared" si="109"/>
        <v>0</v>
      </c>
      <c r="BH289" s="101">
        <f t="shared" si="109"/>
        <v>0</v>
      </c>
      <c r="BI289" s="101">
        <f t="shared" si="109"/>
        <v>0</v>
      </c>
      <c r="BJ289" s="101">
        <f t="shared" si="109"/>
        <v>0</v>
      </c>
      <c r="BK289" s="101">
        <f t="shared" si="109"/>
        <v>0</v>
      </c>
      <c r="BL289" s="101">
        <f t="shared" si="109"/>
        <v>0</v>
      </c>
      <c r="BM289" s="101">
        <f t="shared" si="109"/>
        <v>0</v>
      </c>
      <c r="BN289" s="101">
        <f t="shared" si="109"/>
        <v>0</v>
      </c>
      <c r="BO289" s="101">
        <f t="shared" si="109"/>
        <v>849.14</v>
      </c>
    </row>
    <row r="290" spans="1:67">
      <c r="A290" s="100" t="s">
        <v>628</v>
      </c>
      <c r="B290" s="101" t="s">
        <v>629</v>
      </c>
      <c r="C290" s="101">
        <f t="shared" si="93"/>
        <v>189.92060534</v>
      </c>
      <c r="D290" s="101">
        <f>SUM(D291:D300)</f>
        <v>143.2549675</v>
      </c>
      <c r="E290" s="101">
        <f t="shared" ref="E290:BO290" si="110">SUM(E291:E300)</f>
        <v>45.7272</v>
      </c>
      <c r="F290" s="101">
        <f t="shared" si="110"/>
        <v>38.916</v>
      </c>
      <c r="G290" s="101">
        <f t="shared" si="110"/>
        <v>3.3051</v>
      </c>
      <c r="H290" s="101">
        <f t="shared" si="110"/>
        <v>33.6649675</v>
      </c>
      <c r="I290" s="101">
        <f t="shared" si="110"/>
        <v>0</v>
      </c>
      <c r="J290" s="101">
        <f t="shared" si="110"/>
        <v>18.0897</v>
      </c>
      <c r="K290" s="101">
        <f t="shared" si="110"/>
        <v>3.552</v>
      </c>
      <c r="L290" s="101">
        <f t="shared" ref="L290:L311" si="111">SUM(M290:AI290)</f>
        <v>18.22703784</v>
      </c>
      <c r="M290" s="101">
        <f t="shared" si="110"/>
        <v>1.64</v>
      </c>
      <c r="N290" s="101">
        <f t="shared" si="110"/>
        <v>0</v>
      </c>
      <c r="O290" s="101">
        <f t="shared" si="110"/>
        <v>0</v>
      </c>
      <c r="P290" s="101">
        <f t="shared" si="110"/>
        <v>0.018</v>
      </c>
      <c r="Q290" s="101">
        <f t="shared" si="110"/>
        <v>0.414</v>
      </c>
      <c r="R290" s="101">
        <f t="shared" si="110"/>
        <v>0.82288</v>
      </c>
      <c r="S290" s="101">
        <f t="shared" si="110"/>
        <v>0</v>
      </c>
      <c r="T290" s="101">
        <f t="shared" si="110"/>
        <v>0</v>
      </c>
      <c r="U290" s="101">
        <f t="shared" si="110"/>
        <v>1.89</v>
      </c>
      <c r="V290" s="101">
        <f t="shared" si="110"/>
        <v>0</v>
      </c>
      <c r="W290" s="101">
        <f t="shared" si="110"/>
        <v>4.5</v>
      </c>
      <c r="X290" s="101">
        <f t="shared" si="110"/>
        <v>0</v>
      </c>
      <c r="Y290" s="101">
        <f t="shared" si="110"/>
        <v>0.252</v>
      </c>
      <c r="Z290" s="101">
        <f t="shared" si="110"/>
        <v>1.581345</v>
      </c>
      <c r="AA290" s="101">
        <f t="shared" si="110"/>
        <v>0.14300784</v>
      </c>
      <c r="AB290" s="101">
        <f t="shared" si="110"/>
        <v>0</v>
      </c>
      <c r="AC290" s="101">
        <f t="shared" si="110"/>
        <v>0</v>
      </c>
      <c r="AD290" s="101">
        <f t="shared" si="110"/>
        <v>0</v>
      </c>
      <c r="AE290" s="101">
        <f t="shared" si="110"/>
        <v>0</v>
      </c>
      <c r="AF290" s="101">
        <f t="shared" si="110"/>
        <v>1.581345</v>
      </c>
      <c r="AG290" s="101">
        <f t="shared" si="110"/>
        <v>2.10846</v>
      </c>
      <c r="AH290" s="101">
        <f t="shared" si="110"/>
        <v>3.15</v>
      </c>
      <c r="AI290" s="101">
        <f t="shared" si="110"/>
        <v>0.126</v>
      </c>
      <c r="AJ290" s="101">
        <f t="shared" si="110"/>
        <v>8.4386</v>
      </c>
      <c r="AK290" s="101">
        <f t="shared" si="110"/>
        <v>0</v>
      </c>
      <c r="AL290" s="101">
        <f t="shared" si="110"/>
        <v>0</v>
      </c>
      <c r="AM290" s="101">
        <f t="shared" si="110"/>
        <v>0</v>
      </c>
      <c r="AN290" s="101">
        <f t="shared" si="110"/>
        <v>0</v>
      </c>
      <c r="AO290" s="101">
        <f t="shared" si="110"/>
        <v>0</v>
      </c>
      <c r="AP290" s="101">
        <f t="shared" si="110"/>
        <v>0</v>
      </c>
      <c r="AQ290" s="101">
        <f t="shared" si="110"/>
        <v>0</v>
      </c>
      <c r="AR290" s="101">
        <f t="shared" si="110"/>
        <v>0</v>
      </c>
      <c r="AS290" s="101">
        <f t="shared" si="110"/>
        <v>0</v>
      </c>
      <c r="AT290" s="101">
        <f t="shared" si="110"/>
        <v>8.4386</v>
      </c>
      <c r="AU290" s="101">
        <f t="shared" si="110"/>
        <v>20</v>
      </c>
      <c r="AV290" s="101">
        <f t="shared" si="110"/>
        <v>20</v>
      </c>
      <c r="AW290" s="101">
        <f t="shared" si="110"/>
        <v>0</v>
      </c>
      <c r="AX290" s="101"/>
      <c r="AY290" s="101"/>
      <c r="AZ290" s="101"/>
      <c r="BA290" s="101"/>
      <c r="BB290" s="101">
        <f t="shared" si="110"/>
        <v>0</v>
      </c>
      <c r="BC290" s="101">
        <f t="shared" si="110"/>
        <v>0</v>
      </c>
      <c r="BD290" s="101">
        <f t="shared" si="110"/>
        <v>0</v>
      </c>
      <c r="BE290" s="101">
        <f t="shared" si="110"/>
        <v>0</v>
      </c>
      <c r="BF290" s="101">
        <f t="shared" si="110"/>
        <v>0</v>
      </c>
      <c r="BG290" s="101">
        <f t="shared" si="110"/>
        <v>0</v>
      </c>
      <c r="BH290" s="101">
        <f t="shared" si="110"/>
        <v>0</v>
      </c>
      <c r="BI290" s="101">
        <f t="shared" si="110"/>
        <v>0</v>
      </c>
      <c r="BJ290" s="101">
        <f t="shared" si="110"/>
        <v>0</v>
      </c>
      <c r="BK290" s="101">
        <f t="shared" si="110"/>
        <v>0</v>
      </c>
      <c r="BL290" s="101">
        <f t="shared" si="110"/>
        <v>0</v>
      </c>
      <c r="BM290" s="101">
        <f t="shared" si="110"/>
        <v>0</v>
      </c>
      <c r="BN290" s="101">
        <f t="shared" si="110"/>
        <v>0</v>
      </c>
      <c r="BO290" s="101">
        <f t="shared" si="110"/>
        <v>0</v>
      </c>
    </row>
    <row r="291" spans="1:67">
      <c r="A291" s="100" t="s">
        <v>630</v>
      </c>
      <c r="B291" s="101" t="s">
        <v>167</v>
      </c>
      <c r="C291" s="101">
        <f t="shared" si="93"/>
        <v>169.92060534</v>
      </c>
      <c r="D291" s="101">
        <f t="shared" ref="D291:D365" si="112">SUM(E291:K291)</f>
        <v>143.2549675</v>
      </c>
      <c r="E291" s="101">
        <v>45.7272</v>
      </c>
      <c r="F291" s="101">
        <v>38.916</v>
      </c>
      <c r="G291" s="101">
        <v>3.3051</v>
      </c>
      <c r="H291" s="101">
        <v>33.6649675</v>
      </c>
      <c r="I291" s="101">
        <v>0</v>
      </c>
      <c r="J291" s="101">
        <v>18.0897</v>
      </c>
      <c r="K291" s="101">
        <v>3.552</v>
      </c>
      <c r="L291" s="101">
        <f t="shared" si="111"/>
        <v>18.22703784</v>
      </c>
      <c r="M291" s="101">
        <v>1.64</v>
      </c>
      <c r="N291" s="101">
        <v>0</v>
      </c>
      <c r="O291" s="101">
        <v>0</v>
      </c>
      <c r="P291" s="101">
        <v>0.018</v>
      </c>
      <c r="Q291" s="101">
        <v>0.414</v>
      </c>
      <c r="R291" s="101">
        <v>0.82288</v>
      </c>
      <c r="S291" s="101">
        <v>0</v>
      </c>
      <c r="T291" s="101">
        <v>0</v>
      </c>
      <c r="U291" s="101">
        <v>1.89</v>
      </c>
      <c r="V291" s="101">
        <v>0</v>
      </c>
      <c r="W291" s="101">
        <v>4.5</v>
      </c>
      <c r="X291" s="101">
        <v>0</v>
      </c>
      <c r="Y291" s="101">
        <v>0.252</v>
      </c>
      <c r="Z291" s="101">
        <v>1.581345</v>
      </c>
      <c r="AA291" s="101">
        <v>0.14300784</v>
      </c>
      <c r="AB291" s="101">
        <v>0</v>
      </c>
      <c r="AC291" s="101">
        <v>0</v>
      </c>
      <c r="AD291" s="101">
        <v>0</v>
      </c>
      <c r="AE291" s="101">
        <v>0</v>
      </c>
      <c r="AF291" s="101">
        <v>1.581345</v>
      </c>
      <c r="AG291" s="101">
        <v>2.10846</v>
      </c>
      <c r="AH291" s="101">
        <v>3.15</v>
      </c>
      <c r="AI291" s="101">
        <v>0.126</v>
      </c>
      <c r="AJ291" s="101">
        <f t="shared" ref="AJ291:AJ300" si="113">SUM(AK291:AT291)</f>
        <v>8.4386</v>
      </c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>
        <v>8.4386</v>
      </c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</row>
    <row r="292" spans="1:67">
      <c r="A292" s="100" t="s">
        <v>631</v>
      </c>
      <c r="B292" s="101" t="s">
        <v>632</v>
      </c>
      <c r="C292" s="101">
        <f t="shared" si="93"/>
        <v>0</v>
      </c>
      <c r="D292" s="101">
        <f t="shared" si="112"/>
        <v>0</v>
      </c>
      <c r="E292" s="101"/>
      <c r="F292" s="101"/>
      <c r="G292" s="101"/>
      <c r="H292" s="101"/>
      <c r="I292" s="101"/>
      <c r="J292" s="101"/>
      <c r="K292" s="101"/>
      <c r="L292" s="101">
        <f t="shared" si="111"/>
        <v>0</v>
      </c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>
        <f t="shared" si="113"/>
        <v>0</v>
      </c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</row>
    <row r="293" spans="1:67">
      <c r="A293" s="100" t="s">
        <v>633</v>
      </c>
      <c r="B293" s="101" t="s">
        <v>634</v>
      </c>
      <c r="C293" s="101">
        <f t="shared" si="93"/>
        <v>0</v>
      </c>
      <c r="D293" s="101">
        <f t="shared" si="112"/>
        <v>0</v>
      </c>
      <c r="E293" s="101"/>
      <c r="F293" s="101"/>
      <c r="G293" s="101"/>
      <c r="H293" s="101"/>
      <c r="I293" s="101"/>
      <c r="J293" s="101"/>
      <c r="K293" s="101"/>
      <c r="L293" s="101">
        <f t="shared" si="111"/>
        <v>0</v>
      </c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>
        <f t="shared" si="113"/>
        <v>0</v>
      </c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</row>
    <row r="294" spans="1:67">
      <c r="A294" s="100" t="s">
        <v>635</v>
      </c>
      <c r="B294" s="101" t="s">
        <v>636</v>
      </c>
      <c r="C294" s="101">
        <f t="shared" si="93"/>
        <v>0</v>
      </c>
      <c r="D294" s="101">
        <f t="shared" si="112"/>
        <v>0</v>
      </c>
      <c r="E294" s="101"/>
      <c r="F294" s="101"/>
      <c r="G294" s="101"/>
      <c r="H294" s="101"/>
      <c r="I294" s="101"/>
      <c r="J294" s="101"/>
      <c r="K294" s="101"/>
      <c r="L294" s="101">
        <f t="shared" si="111"/>
        <v>0</v>
      </c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>
        <f t="shared" si="113"/>
        <v>0</v>
      </c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</row>
    <row r="295" spans="1:67">
      <c r="A295" s="100" t="s">
        <v>637</v>
      </c>
      <c r="B295" s="101" t="s">
        <v>237</v>
      </c>
      <c r="C295" s="101">
        <f t="shared" si="93"/>
        <v>0</v>
      </c>
      <c r="D295" s="101">
        <f t="shared" si="112"/>
        <v>0</v>
      </c>
      <c r="E295" s="101"/>
      <c r="F295" s="101"/>
      <c r="G295" s="101"/>
      <c r="H295" s="101"/>
      <c r="I295" s="101"/>
      <c r="J295" s="101"/>
      <c r="K295" s="101"/>
      <c r="L295" s="101">
        <f t="shared" si="111"/>
        <v>0</v>
      </c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>
        <f t="shared" si="113"/>
        <v>0</v>
      </c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</row>
    <row r="296" spans="1:67">
      <c r="A296" s="100" t="s">
        <v>638</v>
      </c>
      <c r="B296" s="101" t="s">
        <v>639</v>
      </c>
      <c r="C296" s="101">
        <f t="shared" si="93"/>
        <v>0</v>
      </c>
      <c r="D296" s="101">
        <f t="shared" si="112"/>
        <v>0</v>
      </c>
      <c r="E296" s="101"/>
      <c r="F296" s="101"/>
      <c r="G296" s="101"/>
      <c r="H296" s="101"/>
      <c r="I296" s="101"/>
      <c r="J296" s="101"/>
      <c r="K296" s="101"/>
      <c r="L296" s="101">
        <f t="shared" si="111"/>
        <v>0</v>
      </c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>
        <f t="shared" si="113"/>
        <v>0</v>
      </c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</row>
    <row r="297" spans="1:67">
      <c r="A297" s="100" t="s">
        <v>640</v>
      </c>
      <c r="B297" s="101" t="s">
        <v>641</v>
      </c>
      <c r="C297" s="101">
        <f t="shared" si="93"/>
        <v>0</v>
      </c>
      <c r="D297" s="101"/>
      <c r="E297" s="101"/>
      <c r="F297" s="101"/>
      <c r="G297" s="101"/>
      <c r="H297" s="101"/>
      <c r="I297" s="101"/>
      <c r="J297" s="101"/>
      <c r="K297" s="101"/>
      <c r="L297" s="101">
        <f t="shared" si="111"/>
        <v>0</v>
      </c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>
        <f t="shared" si="113"/>
        <v>0</v>
      </c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</row>
    <row r="298" spans="1:67">
      <c r="A298" s="100" t="s">
        <v>642</v>
      </c>
      <c r="B298" s="101" t="s">
        <v>643</v>
      </c>
      <c r="C298" s="101">
        <f t="shared" si="93"/>
        <v>0</v>
      </c>
      <c r="D298" s="101">
        <f t="shared" si="112"/>
        <v>0</v>
      </c>
      <c r="E298" s="101"/>
      <c r="F298" s="101"/>
      <c r="G298" s="101"/>
      <c r="H298" s="101"/>
      <c r="I298" s="101"/>
      <c r="J298" s="101"/>
      <c r="K298" s="101"/>
      <c r="L298" s="101">
        <f t="shared" si="111"/>
        <v>0</v>
      </c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>
        <f t="shared" si="113"/>
        <v>0</v>
      </c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</row>
    <row r="299" spans="1:67">
      <c r="A299" s="100" t="s">
        <v>644</v>
      </c>
      <c r="B299" s="101" t="s">
        <v>645</v>
      </c>
      <c r="C299" s="101">
        <f t="shared" si="93"/>
        <v>0</v>
      </c>
      <c r="D299" s="101">
        <f t="shared" si="112"/>
        <v>0</v>
      </c>
      <c r="E299" s="101"/>
      <c r="F299" s="101"/>
      <c r="G299" s="101"/>
      <c r="H299" s="101"/>
      <c r="I299" s="101"/>
      <c r="J299" s="101"/>
      <c r="K299" s="101"/>
      <c r="L299" s="101">
        <f t="shared" si="111"/>
        <v>0</v>
      </c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>
        <f t="shared" si="113"/>
        <v>0</v>
      </c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</row>
    <row r="300" spans="1:67">
      <c r="A300" s="100" t="s">
        <v>646</v>
      </c>
      <c r="B300" s="101" t="s">
        <v>647</v>
      </c>
      <c r="C300" s="101">
        <f t="shared" si="93"/>
        <v>20</v>
      </c>
      <c r="D300" s="101">
        <f t="shared" si="112"/>
        <v>0</v>
      </c>
      <c r="E300" s="101"/>
      <c r="F300" s="101"/>
      <c r="G300" s="101"/>
      <c r="H300" s="101"/>
      <c r="I300" s="101"/>
      <c r="J300" s="101"/>
      <c r="K300" s="101"/>
      <c r="L300" s="101">
        <f t="shared" si="111"/>
        <v>0</v>
      </c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>
        <f t="shared" si="113"/>
        <v>0</v>
      </c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>
        <f>SUM(AV300:AW300)</f>
        <v>20</v>
      </c>
      <c r="AV300" s="101">
        <v>20</v>
      </c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</row>
    <row r="301" spans="1:67">
      <c r="A301" s="100" t="s">
        <v>648</v>
      </c>
      <c r="B301" s="101" t="s">
        <v>649</v>
      </c>
      <c r="C301" s="101">
        <f t="shared" si="93"/>
        <v>113.96529519</v>
      </c>
      <c r="D301" s="101">
        <f>SUM(D302:D308)</f>
        <v>96.64187475</v>
      </c>
      <c r="E301" s="101">
        <f t="shared" ref="E301:BO301" si="114">SUM(E302:E308)</f>
        <v>20.8692</v>
      </c>
      <c r="F301" s="101">
        <f t="shared" si="114"/>
        <v>17.352</v>
      </c>
      <c r="G301" s="101">
        <f t="shared" si="114"/>
        <v>1.3634</v>
      </c>
      <c r="H301" s="101">
        <f t="shared" si="114"/>
        <v>42.98637475</v>
      </c>
      <c r="I301" s="101">
        <f t="shared" si="114"/>
        <v>0</v>
      </c>
      <c r="J301" s="101">
        <f t="shared" si="114"/>
        <v>3.4149</v>
      </c>
      <c r="K301" s="101">
        <f t="shared" si="114"/>
        <v>10.656</v>
      </c>
      <c r="L301" s="101">
        <f t="shared" si="111"/>
        <v>10.87402044</v>
      </c>
      <c r="M301" s="101">
        <f t="shared" si="114"/>
        <v>1.17</v>
      </c>
      <c r="N301" s="101">
        <f t="shared" si="114"/>
        <v>0.3</v>
      </c>
      <c r="O301" s="101">
        <f t="shared" si="114"/>
        <v>0</v>
      </c>
      <c r="P301" s="101">
        <f t="shared" si="114"/>
        <v>0.009</v>
      </c>
      <c r="Q301" s="101">
        <f t="shared" si="114"/>
        <v>0.252</v>
      </c>
      <c r="R301" s="101">
        <f t="shared" si="114"/>
        <v>0.46408</v>
      </c>
      <c r="S301" s="101">
        <f t="shared" si="114"/>
        <v>0.6528</v>
      </c>
      <c r="T301" s="101">
        <f t="shared" si="114"/>
        <v>0</v>
      </c>
      <c r="U301" s="101">
        <f t="shared" si="114"/>
        <v>0.81</v>
      </c>
      <c r="V301" s="101">
        <f t="shared" si="114"/>
        <v>0</v>
      </c>
      <c r="W301" s="101">
        <f t="shared" si="114"/>
        <v>0</v>
      </c>
      <c r="X301" s="101">
        <f t="shared" si="114"/>
        <v>0</v>
      </c>
      <c r="Y301" s="101">
        <f t="shared" si="114"/>
        <v>0.108</v>
      </c>
      <c r="Z301" s="101">
        <f t="shared" si="114"/>
        <v>0.9430125</v>
      </c>
      <c r="AA301" s="101">
        <f t="shared" si="114"/>
        <v>0.10076544</v>
      </c>
      <c r="AB301" s="101">
        <f t="shared" si="114"/>
        <v>0</v>
      </c>
      <c r="AC301" s="101">
        <f t="shared" si="114"/>
        <v>0</v>
      </c>
      <c r="AD301" s="101">
        <f t="shared" si="114"/>
        <v>0</v>
      </c>
      <c r="AE301" s="101">
        <f t="shared" si="114"/>
        <v>0</v>
      </c>
      <c r="AF301" s="101">
        <f t="shared" si="114"/>
        <v>0.6430125</v>
      </c>
      <c r="AG301" s="101">
        <f t="shared" si="114"/>
        <v>0.85735</v>
      </c>
      <c r="AH301" s="101">
        <f t="shared" si="114"/>
        <v>4.51</v>
      </c>
      <c r="AI301" s="101">
        <f t="shared" si="114"/>
        <v>0.054</v>
      </c>
      <c r="AJ301" s="101">
        <f t="shared" si="114"/>
        <v>5.0094</v>
      </c>
      <c r="AK301" s="101">
        <f t="shared" si="114"/>
        <v>0</v>
      </c>
      <c r="AL301" s="101">
        <f t="shared" si="114"/>
        <v>0</v>
      </c>
      <c r="AM301" s="101">
        <f t="shared" si="114"/>
        <v>0</v>
      </c>
      <c r="AN301" s="101">
        <f t="shared" si="114"/>
        <v>1.5</v>
      </c>
      <c r="AO301" s="101">
        <f t="shared" si="114"/>
        <v>0</v>
      </c>
      <c r="AP301" s="101">
        <f t="shared" si="114"/>
        <v>0</v>
      </c>
      <c r="AQ301" s="101">
        <f t="shared" si="114"/>
        <v>0</v>
      </c>
      <c r="AR301" s="101">
        <f t="shared" si="114"/>
        <v>0</v>
      </c>
      <c r="AS301" s="101">
        <f t="shared" si="114"/>
        <v>0</v>
      </c>
      <c r="AT301" s="101">
        <f t="shared" si="114"/>
        <v>3.5094</v>
      </c>
      <c r="AU301" s="101">
        <f t="shared" si="114"/>
        <v>0</v>
      </c>
      <c r="AV301" s="101">
        <f t="shared" si="114"/>
        <v>0</v>
      </c>
      <c r="AW301" s="101">
        <f t="shared" si="114"/>
        <v>0</v>
      </c>
      <c r="AX301" s="101"/>
      <c r="AY301" s="101"/>
      <c r="AZ301" s="101"/>
      <c r="BA301" s="101"/>
      <c r="BB301" s="101">
        <f t="shared" si="114"/>
        <v>1.44</v>
      </c>
      <c r="BC301" s="101">
        <f t="shared" si="114"/>
        <v>0</v>
      </c>
      <c r="BD301" s="101">
        <f t="shared" si="114"/>
        <v>1.44</v>
      </c>
      <c r="BE301" s="101">
        <f t="shared" si="114"/>
        <v>0</v>
      </c>
      <c r="BF301" s="101">
        <f t="shared" si="114"/>
        <v>0</v>
      </c>
      <c r="BG301" s="101">
        <f t="shared" si="114"/>
        <v>0</v>
      </c>
      <c r="BH301" s="101">
        <f t="shared" si="114"/>
        <v>0</v>
      </c>
      <c r="BI301" s="101">
        <f t="shared" si="114"/>
        <v>0</v>
      </c>
      <c r="BJ301" s="101">
        <f t="shared" si="114"/>
        <v>0</v>
      </c>
      <c r="BK301" s="101">
        <f t="shared" si="114"/>
        <v>0</v>
      </c>
      <c r="BL301" s="101">
        <f t="shared" si="114"/>
        <v>0</v>
      </c>
      <c r="BM301" s="101">
        <f t="shared" si="114"/>
        <v>0</v>
      </c>
      <c r="BN301" s="101">
        <f t="shared" si="114"/>
        <v>0</v>
      </c>
      <c r="BO301" s="101">
        <f t="shared" si="114"/>
        <v>0</v>
      </c>
    </row>
    <row r="302" spans="1:67">
      <c r="A302" s="100" t="s">
        <v>650</v>
      </c>
      <c r="B302" s="101" t="s">
        <v>167</v>
      </c>
      <c r="C302" s="101">
        <f t="shared" si="93"/>
        <v>113.96529519</v>
      </c>
      <c r="D302" s="101">
        <f t="shared" si="112"/>
        <v>96.64187475</v>
      </c>
      <c r="E302" s="101">
        <v>20.8692</v>
      </c>
      <c r="F302" s="101">
        <v>17.352</v>
      </c>
      <c r="G302" s="101">
        <v>1.3634</v>
      </c>
      <c r="H302" s="101">
        <v>42.98637475</v>
      </c>
      <c r="I302" s="101">
        <v>0</v>
      </c>
      <c r="J302" s="101">
        <v>3.4149</v>
      </c>
      <c r="K302" s="101">
        <v>10.656</v>
      </c>
      <c r="L302" s="101">
        <f t="shared" si="111"/>
        <v>10.87402044</v>
      </c>
      <c r="M302" s="101">
        <v>1.17</v>
      </c>
      <c r="N302" s="101">
        <v>0.3</v>
      </c>
      <c r="O302" s="101">
        <v>0</v>
      </c>
      <c r="P302" s="101">
        <v>0.009</v>
      </c>
      <c r="Q302" s="101">
        <v>0.252</v>
      </c>
      <c r="R302" s="101">
        <v>0.46408</v>
      </c>
      <c r="S302" s="101">
        <v>0.6528</v>
      </c>
      <c r="T302" s="101">
        <v>0</v>
      </c>
      <c r="U302" s="101">
        <v>0.81</v>
      </c>
      <c r="V302" s="101">
        <v>0</v>
      </c>
      <c r="W302" s="101">
        <v>0</v>
      </c>
      <c r="X302" s="101">
        <v>0</v>
      </c>
      <c r="Y302" s="101">
        <v>0.108</v>
      </c>
      <c r="Z302" s="101">
        <v>0.9430125</v>
      </c>
      <c r="AA302" s="101">
        <v>0.10076544</v>
      </c>
      <c r="AB302" s="101">
        <v>0</v>
      </c>
      <c r="AC302" s="101">
        <v>0</v>
      </c>
      <c r="AD302" s="101">
        <v>0</v>
      </c>
      <c r="AE302" s="101">
        <v>0</v>
      </c>
      <c r="AF302" s="101">
        <v>0.6430125</v>
      </c>
      <c r="AG302" s="101">
        <v>0.85735</v>
      </c>
      <c r="AH302" s="101">
        <v>4.51</v>
      </c>
      <c r="AI302" s="101">
        <v>0.054</v>
      </c>
      <c r="AJ302" s="101">
        <f t="shared" ref="AJ302:AJ308" si="115">SUM(AK302:AT302)</f>
        <v>5.0094</v>
      </c>
      <c r="AK302" s="101"/>
      <c r="AL302" s="101"/>
      <c r="AM302" s="101"/>
      <c r="AN302" s="101">
        <v>1.5</v>
      </c>
      <c r="AO302" s="101">
        <v>0</v>
      </c>
      <c r="AP302" s="101">
        <v>0</v>
      </c>
      <c r="AQ302" s="101">
        <v>0</v>
      </c>
      <c r="AR302" s="101">
        <v>0</v>
      </c>
      <c r="AS302" s="101">
        <v>0</v>
      </c>
      <c r="AT302" s="101">
        <v>3.5094</v>
      </c>
      <c r="AU302" s="101"/>
      <c r="AV302" s="101"/>
      <c r="AW302" s="101"/>
      <c r="AX302" s="101"/>
      <c r="AY302" s="101"/>
      <c r="AZ302" s="101"/>
      <c r="BA302" s="101"/>
      <c r="BB302" s="101">
        <f t="shared" ref="BB302:BB308" si="116">SUM(BC302:BJ302)</f>
        <v>1.44</v>
      </c>
      <c r="BC302" s="101"/>
      <c r="BD302" s="101">
        <v>1.44</v>
      </c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</row>
    <row r="303" spans="1:67">
      <c r="A303" s="100" t="s">
        <v>651</v>
      </c>
      <c r="B303" s="101" t="s">
        <v>652</v>
      </c>
      <c r="C303" s="101">
        <f t="shared" si="93"/>
        <v>0</v>
      </c>
      <c r="D303" s="101">
        <f t="shared" si="112"/>
        <v>0</v>
      </c>
      <c r="E303" s="101"/>
      <c r="F303" s="101"/>
      <c r="G303" s="101"/>
      <c r="H303" s="101"/>
      <c r="I303" s="101"/>
      <c r="J303" s="101"/>
      <c r="K303" s="101"/>
      <c r="L303" s="101">
        <f t="shared" si="111"/>
        <v>0</v>
      </c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>
        <f t="shared" si="115"/>
        <v>0</v>
      </c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>
        <f t="shared" si="116"/>
        <v>0</v>
      </c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</row>
    <row r="304" spans="1:67">
      <c r="A304" s="100" t="s">
        <v>653</v>
      </c>
      <c r="B304" s="101" t="s">
        <v>654</v>
      </c>
      <c r="C304" s="101">
        <f t="shared" si="93"/>
        <v>0</v>
      </c>
      <c r="D304" s="101">
        <f t="shared" si="112"/>
        <v>0</v>
      </c>
      <c r="E304" s="101"/>
      <c r="F304" s="101"/>
      <c r="G304" s="101"/>
      <c r="H304" s="101"/>
      <c r="I304" s="101"/>
      <c r="J304" s="101"/>
      <c r="K304" s="101"/>
      <c r="L304" s="101">
        <f t="shared" si="111"/>
        <v>0</v>
      </c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>
        <f t="shared" si="115"/>
        <v>0</v>
      </c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>
        <f t="shared" si="116"/>
        <v>0</v>
      </c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</row>
    <row r="305" spans="1:67">
      <c r="A305" s="100" t="s">
        <v>655</v>
      </c>
      <c r="B305" s="101" t="s">
        <v>656</v>
      </c>
      <c r="C305" s="101">
        <f t="shared" si="93"/>
        <v>0</v>
      </c>
      <c r="D305" s="101">
        <f t="shared" si="112"/>
        <v>0</v>
      </c>
      <c r="E305" s="101"/>
      <c r="F305" s="101"/>
      <c r="G305" s="101"/>
      <c r="H305" s="101"/>
      <c r="I305" s="101"/>
      <c r="J305" s="101"/>
      <c r="K305" s="101"/>
      <c r="L305" s="101">
        <f t="shared" si="111"/>
        <v>0</v>
      </c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>
        <f t="shared" si="115"/>
        <v>0</v>
      </c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>
        <f t="shared" si="116"/>
        <v>0</v>
      </c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</row>
    <row r="306" spans="1:67">
      <c r="A306" s="100" t="s">
        <v>657</v>
      </c>
      <c r="B306" s="101" t="s">
        <v>658</v>
      </c>
      <c r="C306" s="101">
        <f t="shared" si="93"/>
        <v>0</v>
      </c>
      <c r="D306" s="101">
        <f t="shared" si="112"/>
        <v>0</v>
      </c>
      <c r="E306" s="101"/>
      <c r="F306" s="101"/>
      <c r="G306" s="101"/>
      <c r="H306" s="101"/>
      <c r="I306" s="101"/>
      <c r="J306" s="101"/>
      <c r="K306" s="101"/>
      <c r="L306" s="101">
        <f t="shared" si="111"/>
        <v>0</v>
      </c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>
        <f t="shared" si="115"/>
        <v>0</v>
      </c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>
        <f t="shared" si="116"/>
        <v>0</v>
      </c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</row>
    <row r="307" spans="1:67">
      <c r="A307" s="100" t="s">
        <v>659</v>
      </c>
      <c r="B307" s="101" t="s">
        <v>660</v>
      </c>
      <c r="C307" s="101">
        <f t="shared" si="93"/>
        <v>0</v>
      </c>
      <c r="D307" s="101">
        <f t="shared" si="112"/>
        <v>0</v>
      </c>
      <c r="E307" s="101"/>
      <c r="F307" s="101"/>
      <c r="G307" s="101"/>
      <c r="H307" s="101"/>
      <c r="I307" s="101"/>
      <c r="J307" s="101"/>
      <c r="K307" s="101"/>
      <c r="L307" s="101">
        <f t="shared" si="111"/>
        <v>0</v>
      </c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>
        <f t="shared" si="115"/>
        <v>0</v>
      </c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>
        <f t="shared" si="116"/>
        <v>0</v>
      </c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</row>
    <row r="308" spans="1:67">
      <c r="A308" s="100" t="s">
        <v>661</v>
      </c>
      <c r="B308" s="101" t="s">
        <v>662</v>
      </c>
      <c r="C308" s="101">
        <f t="shared" ref="C308:C372" si="117">D308+L308+AJ308+AU308+AX308+BB308+BK308</f>
        <v>0</v>
      </c>
      <c r="D308" s="101">
        <f t="shared" si="112"/>
        <v>0</v>
      </c>
      <c r="E308" s="101"/>
      <c r="F308" s="101"/>
      <c r="G308" s="101"/>
      <c r="H308" s="101"/>
      <c r="I308" s="101"/>
      <c r="J308" s="101"/>
      <c r="K308" s="101"/>
      <c r="L308" s="101">
        <f t="shared" si="111"/>
        <v>0</v>
      </c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>
        <f t="shared" si="115"/>
        <v>0</v>
      </c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>
        <f t="shared" si="116"/>
        <v>0</v>
      </c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</row>
    <row r="309" spans="1:67">
      <c r="A309" s="100" t="s">
        <v>663</v>
      </c>
      <c r="B309" s="101" t="s">
        <v>664</v>
      </c>
      <c r="C309" s="101">
        <f t="shared" si="117"/>
        <v>2162.45</v>
      </c>
      <c r="D309" s="101">
        <f t="shared" si="112"/>
        <v>0</v>
      </c>
      <c r="E309" s="101"/>
      <c r="F309" s="101"/>
      <c r="G309" s="101"/>
      <c r="H309" s="101"/>
      <c r="I309" s="101"/>
      <c r="J309" s="101"/>
      <c r="K309" s="101"/>
      <c r="L309" s="101">
        <f t="shared" si="111"/>
        <v>0</v>
      </c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>
        <f t="shared" ref="AJ309:AT309" si="118">SUM(AJ310:AJ311)</f>
        <v>2162.45</v>
      </c>
      <c r="AK309" s="101">
        <f t="shared" si="118"/>
        <v>2162.45</v>
      </c>
      <c r="AL309" s="101">
        <f t="shared" si="118"/>
        <v>0</v>
      </c>
      <c r="AM309" s="101">
        <f t="shared" si="118"/>
        <v>0</v>
      </c>
      <c r="AN309" s="101">
        <f t="shared" si="118"/>
        <v>0</v>
      </c>
      <c r="AO309" s="101">
        <f t="shared" si="118"/>
        <v>0</v>
      </c>
      <c r="AP309" s="101">
        <f t="shared" si="118"/>
        <v>0</v>
      </c>
      <c r="AQ309" s="101">
        <f t="shared" si="118"/>
        <v>0</v>
      </c>
      <c r="AR309" s="101">
        <f t="shared" si="118"/>
        <v>0</v>
      </c>
      <c r="AS309" s="101">
        <f t="shared" si="118"/>
        <v>0</v>
      </c>
      <c r="AT309" s="101">
        <f t="shared" si="118"/>
        <v>0</v>
      </c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>
        <f>SUM(BO310:BO311)</f>
        <v>416</v>
      </c>
    </row>
    <row r="310" spans="1:67">
      <c r="A310" s="100" t="s">
        <v>665</v>
      </c>
      <c r="B310" s="101" t="s">
        <v>666</v>
      </c>
      <c r="C310" s="101">
        <f t="shared" si="117"/>
        <v>0</v>
      </c>
      <c r="D310" s="101">
        <f t="shared" si="112"/>
        <v>0</v>
      </c>
      <c r="E310" s="101"/>
      <c r="F310" s="101"/>
      <c r="G310" s="101"/>
      <c r="H310" s="101"/>
      <c r="I310" s="101"/>
      <c r="J310" s="101"/>
      <c r="K310" s="101"/>
      <c r="L310" s="101">
        <f t="shared" si="111"/>
        <v>0</v>
      </c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>
        <f t="shared" ref="AJ310:AJ318" si="119">SUM(AK310:AT310)</f>
        <v>0</v>
      </c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</row>
    <row r="311" spans="1:67">
      <c r="A311" s="100" t="s">
        <v>667</v>
      </c>
      <c r="B311" s="101" t="s">
        <v>668</v>
      </c>
      <c r="C311" s="101">
        <f t="shared" si="117"/>
        <v>2162.45</v>
      </c>
      <c r="D311" s="101">
        <f t="shared" si="112"/>
        <v>0</v>
      </c>
      <c r="E311" s="101"/>
      <c r="F311" s="101"/>
      <c r="G311" s="101"/>
      <c r="H311" s="101"/>
      <c r="I311" s="101"/>
      <c r="J311" s="101"/>
      <c r="K311" s="101"/>
      <c r="L311" s="101">
        <f t="shared" si="111"/>
        <v>0</v>
      </c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>
        <f t="shared" si="119"/>
        <v>2162.45</v>
      </c>
      <c r="AK311" s="101">
        <v>2162.45</v>
      </c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>
        <v>416</v>
      </c>
    </row>
    <row r="312" spans="1:67">
      <c r="A312" s="100" t="s">
        <v>669</v>
      </c>
      <c r="B312" s="101" t="s">
        <v>670</v>
      </c>
      <c r="C312" s="101">
        <f t="shared" si="117"/>
        <v>589.92</v>
      </c>
      <c r="D312" s="101">
        <f t="shared" si="112"/>
        <v>0</v>
      </c>
      <c r="E312" s="101"/>
      <c r="F312" s="101"/>
      <c r="G312" s="101"/>
      <c r="H312" s="101"/>
      <c r="I312" s="101"/>
      <c r="J312" s="101"/>
      <c r="K312" s="101"/>
      <c r="L312" s="101">
        <f t="shared" ref="L312:AI312" si="120">SUM(L315:L316)</f>
        <v>10.27</v>
      </c>
      <c r="M312" s="101">
        <f t="shared" si="120"/>
        <v>0</v>
      </c>
      <c r="N312" s="101">
        <f t="shared" si="120"/>
        <v>0</v>
      </c>
      <c r="O312" s="101">
        <f t="shared" si="120"/>
        <v>0</v>
      </c>
      <c r="P312" s="101">
        <f t="shared" si="120"/>
        <v>0</v>
      </c>
      <c r="Q312" s="101">
        <f t="shared" si="120"/>
        <v>0</v>
      </c>
      <c r="R312" s="101">
        <f t="shared" si="120"/>
        <v>0.27</v>
      </c>
      <c r="S312" s="101">
        <f t="shared" si="120"/>
        <v>0</v>
      </c>
      <c r="T312" s="101">
        <f t="shared" si="120"/>
        <v>0</v>
      </c>
      <c r="U312" s="101">
        <f t="shared" si="120"/>
        <v>0</v>
      </c>
      <c r="V312" s="101">
        <f t="shared" si="120"/>
        <v>0</v>
      </c>
      <c r="W312" s="101">
        <f t="shared" si="120"/>
        <v>0</v>
      </c>
      <c r="X312" s="101">
        <f t="shared" si="120"/>
        <v>0</v>
      </c>
      <c r="Y312" s="101">
        <f t="shared" si="120"/>
        <v>0</v>
      </c>
      <c r="Z312" s="101">
        <f t="shared" si="120"/>
        <v>0</v>
      </c>
      <c r="AA312" s="101"/>
      <c r="AB312" s="101"/>
      <c r="AC312" s="101">
        <f t="shared" si="120"/>
        <v>0</v>
      </c>
      <c r="AD312" s="101">
        <f t="shared" si="120"/>
        <v>10</v>
      </c>
      <c r="AE312" s="101">
        <f t="shared" si="120"/>
        <v>0</v>
      </c>
      <c r="AF312" s="101">
        <f t="shared" si="120"/>
        <v>0</v>
      </c>
      <c r="AG312" s="101">
        <f t="shared" si="120"/>
        <v>0</v>
      </c>
      <c r="AH312" s="101">
        <f t="shared" si="120"/>
        <v>0</v>
      </c>
      <c r="AI312" s="101">
        <f t="shared" si="120"/>
        <v>0</v>
      </c>
      <c r="AJ312" s="101">
        <f>SUM(AJ313:AJ316)</f>
        <v>579.65</v>
      </c>
      <c r="AK312" s="101">
        <f t="shared" ref="AK312:BO312" si="121">SUM(AK313:AK316)</f>
        <v>571.92</v>
      </c>
      <c r="AL312" s="101">
        <f t="shared" si="121"/>
        <v>0</v>
      </c>
      <c r="AM312" s="101">
        <f t="shared" si="121"/>
        <v>0</v>
      </c>
      <c r="AN312" s="101">
        <f t="shared" si="121"/>
        <v>6.32</v>
      </c>
      <c r="AO312" s="101">
        <f t="shared" si="121"/>
        <v>0</v>
      </c>
      <c r="AP312" s="101">
        <f t="shared" si="121"/>
        <v>1.41</v>
      </c>
      <c r="AQ312" s="101">
        <f t="shared" si="121"/>
        <v>0</v>
      </c>
      <c r="AR312" s="101">
        <f t="shared" si="121"/>
        <v>0</v>
      </c>
      <c r="AS312" s="101">
        <f t="shared" si="121"/>
        <v>0</v>
      </c>
      <c r="AT312" s="101">
        <f t="shared" si="121"/>
        <v>0</v>
      </c>
      <c r="AU312" s="101">
        <f t="shared" si="121"/>
        <v>0</v>
      </c>
      <c r="AV312" s="101">
        <f t="shared" si="121"/>
        <v>0</v>
      </c>
      <c r="AW312" s="101">
        <f t="shared" si="121"/>
        <v>0</v>
      </c>
      <c r="AX312" s="101">
        <f t="shared" si="121"/>
        <v>0</v>
      </c>
      <c r="AY312" s="101">
        <f t="shared" si="121"/>
        <v>0</v>
      </c>
      <c r="AZ312" s="101">
        <f t="shared" si="121"/>
        <v>0</v>
      </c>
      <c r="BA312" s="101">
        <f t="shared" si="121"/>
        <v>0</v>
      </c>
      <c r="BB312" s="101">
        <f t="shared" si="121"/>
        <v>0</v>
      </c>
      <c r="BC312" s="101">
        <f t="shared" si="121"/>
        <v>0</v>
      </c>
      <c r="BD312" s="101">
        <f t="shared" si="121"/>
        <v>0</v>
      </c>
      <c r="BE312" s="101">
        <f t="shared" si="121"/>
        <v>0</v>
      </c>
      <c r="BF312" s="101">
        <f t="shared" si="121"/>
        <v>0</v>
      </c>
      <c r="BG312" s="101">
        <f t="shared" si="121"/>
        <v>0</v>
      </c>
      <c r="BH312" s="101">
        <f t="shared" si="121"/>
        <v>0</v>
      </c>
      <c r="BI312" s="101">
        <f t="shared" si="121"/>
        <v>0</v>
      </c>
      <c r="BJ312" s="101">
        <f t="shared" si="121"/>
        <v>0</v>
      </c>
      <c r="BK312" s="101">
        <f t="shared" si="121"/>
        <v>0</v>
      </c>
      <c r="BL312" s="101">
        <f t="shared" si="121"/>
        <v>0</v>
      </c>
      <c r="BM312" s="101">
        <f t="shared" si="121"/>
        <v>0</v>
      </c>
      <c r="BN312" s="101">
        <f t="shared" si="121"/>
        <v>0</v>
      </c>
      <c r="BO312" s="101">
        <f t="shared" si="121"/>
        <v>0</v>
      </c>
    </row>
    <row r="313" spans="1:67">
      <c r="A313" s="100">
        <v>2080501</v>
      </c>
      <c r="B313" s="101" t="s">
        <v>671</v>
      </c>
      <c r="C313" s="101">
        <f t="shared" si="117"/>
        <v>0</v>
      </c>
      <c r="D313" s="101">
        <f t="shared" si="112"/>
        <v>0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>
        <f t="shared" si="119"/>
        <v>0</v>
      </c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</row>
    <row r="314" spans="1:67">
      <c r="A314" s="100">
        <v>2080502</v>
      </c>
      <c r="B314" s="101" t="s">
        <v>672</v>
      </c>
      <c r="C314" s="101">
        <f t="shared" si="117"/>
        <v>0</v>
      </c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>
        <f t="shared" si="119"/>
        <v>0</v>
      </c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</row>
    <row r="315" spans="1:67">
      <c r="A315" s="100" t="s">
        <v>673</v>
      </c>
      <c r="B315" s="101" t="s">
        <v>674</v>
      </c>
      <c r="C315" s="101">
        <f t="shared" si="117"/>
        <v>0</v>
      </c>
      <c r="D315" s="101">
        <f t="shared" si="112"/>
        <v>0</v>
      </c>
      <c r="E315" s="101"/>
      <c r="F315" s="101"/>
      <c r="G315" s="101"/>
      <c r="H315" s="101"/>
      <c r="I315" s="101"/>
      <c r="J315" s="101"/>
      <c r="K315" s="101"/>
      <c r="L315" s="101">
        <f>SUM(M315:AI315)</f>
        <v>0</v>
      </c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>
        <f t="shared" si="119"/>
        <v>0</v>
      </c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</row>
    <row r="316" spans="1:67">
      <c r="A316" s="100">
        <v>2080599</v>
      </c>
      <c r="B316" s="101" t="s">
        <v>675</v>
      </c>
      <c r="C316" s="101">
        <f t="shared" si="117"/>
        <v>589.92</v>
      </c>
      <c r="D316" s="101"/>
      <c r="E316" s="101"/>
      <c r="F316" s="101"/>
      <c r="G316" s="101"/>
      <c r="H316" s="101"/>
      <c r="I316" s="101"/>
      <c r="J316" s="101"/>
      <c r="K316" s="101"/>
      <c r="L316" s="101">
        <f>SUM(M316:AI316)</f>
        <v>10.27</v>
      </c>
      <c r="M316" s="101"/>
      <c r="N316" s="101"/>
      <c r="O316" s="101"/>
      <c r="P316" s="101"/>
      <c r="Q316" s="101"/>
      <c r="R316" s="101">
        <v>0.27</v>
      </c>
      <c r="S316" s="101">
        <v>0</v>
      </c>
      <c r="T316" s="101">
        <v>0</v>
      </c>
      <c r="U316" s="101">
        <v>0</v>
      </c>
      <c r="V316" s="101">
        <v>0</v>
      </c>
      <c r="W316" s="101">
        <v>0</v>
      </c>
      <c r="X316" s="101">
        <v>0</v>
      </c>
      <c r="Y316" s="101">
        <v>0</v>
      </c>
      <c r="Z316" s="101">
        <v>0</v>
      </c>
      <c r="AA316" s="101">
        <v>0</v>
      </c>
      <c r="AB316" s="101">
        <v>0</v>
      </c>
      <c r="AC316" s="101">
        <v>0</v>
      </c>
      <c r="AD316" s="101">
        <v>10</v>
      </c>
      <c r="AE316" s="101">
        <v>0</v>
      </c>
      <c r="AF316" s="101">
        <v>0</v>
      </c>
      <c r="AG316" s="101">
        <v>0</v>
      </c>
      <c r="AH316" s="101">
        <v>0</v>
      </c>
      <c r="AI316" s="101"/>
      <c r="AJ316" s="101">
        <f t="shared" si="119"/>
        <v>579.65</v>
      </c>
      <c r="AK316" s="101">
        <v>571.92</v>
      </c>
      <c r="AL316" s="101">
        <v>0</v>
      </c>
      <c r="AM316" s="101">
        <v>0</v>
      </c>
      <c r="AN316" s="101">
        <v>6.32</v>
      </c>
      <c r="AO316" s="101">
        <v>0</v>
      </c>
      <c r="AP316" s="101">
        <v>1.41</v>
      </c>
      <c r="AQ316" s="101">
        <v>0</v>
      </c>
      <c r="AR316" s="101">
        <v>0</v>
      </c>
      <c r="AS316" s="101">
        <v>0</v>
      </c>
      <c r="AT316" s="101">
        <v>0</v>
      </c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</row>
    <row r="317" spans="1:67">
      <c r="A317" s="100" t="s">
        <v>676</v>
      </c>
      <c r="B317" s="101" t="s">
        <v>677</v>
      </c>
      <c r="C317" s="101">
        <f t="shared" si="117"/>
        <v>6</v>
      </c>
      <c r="D317" s="101">
        <f t="shared" si="112"/>
        <v>0</v>
      </c>
      <c r="E317" s="101"/>
      <c r="F317" s="101"/>
      <c r="G317" s="101"/>
      <c r="H317" s="101"/>
      <c r="I317" s="101"/>
      <c r="J317" s="101"/>
      <c r="K317" s="101"/>
      <c r="L317" s="101">
        <f>SUM(M317:AI317)</f>
        <v>0</v>
      </c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>
        <f t="shared" si="119"/>
        <v>6</v>
      </c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>
        <f>AT318</f>
        <v>6</v>
      </c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>
        <v>196</v>
      </c>
    </row>
    <row r="318" spans="1:67">
      <c r="A318" s="100" t="s">
        <v>678</v>
      </c>
      <c r="B318" s="101" t="s">
        <v>679</v>
      </c>
      <c r="C318" s="101">
        <f t="shared" si="117"/>
        <v>6</v>
      </c>
      <c r="D318" s="101">
        <f t="shared" si="112"/>
        <v>0</v>
      </c>
      <c r="E318" s="101"/>
      <c r="F318" s="101"/>
      <c r="G318" s="101"/>
      <c r="H318" s="101"/>
      <c r="I318" s="101"/>
      <c r="J318" s="101"/>
      <c r="K318" s="101"/>
      <c r="L318" s="101">
        <f>SUM(M318:AI318)</f>
        <v>0</v>
      </c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>
        <f t="shared" si="119"/>
        <v>6</v>
      </c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>
        <v>6</v>
      </c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>
        <v>196</v>
      </c>
    </row>
    <row r="319" spans="1:67">
      <c r="A319" s="100" t="s">
        <v>680</v>
      </c>
      <c r="B319" s="101" t="s">
        <v>681</v>
      </c>
      <c r="C319" s="101">
        <f t="shared" si="117"/>
        <v>27.28</v>
      </c>
      <c r="D319" s="101">
        <f t="shared" ref="D319:AY319" si="122">SUM(D320:D325)</f>
        <v>0</v>
      </c>
      <c r="E319" s="101">
        <f t="shared" si="122"/>
        <v>0</v>
      </c>
      <c r="F319" s="101">
        <f t="shared" si="122"/>
        <v>0</v>
      </c>
      <c r="G319" s="101">
        <f t="shared" si="122"/>
        <v>0</v>
      </c>
      <c r="H319" s="101">
        <f t="shared" si="122"/>
        <v>0</v>
      </c>
      <c r="I319" s="101">
        <f t="shared" si="122"/>
        <v>0</v>
      </c>
      <c r="J319" s="101">
        <f t="shared" si="122"/>
        <v>0</v>
      </c>
      <c r="K319" s="101">
        <f t="shared" si="122"/>
        <v>0</v>
      </c>
      <c r="L319" s="101">
        <f t="shared" si="122"/>
        <v>0</v>
      </c>
      <c r="M319" s="101">
        <f t="shared" si="122"/>
        <v>0</v>
      </c>
      <c r="N319" s="101">
        <f t="shared" si="122"/>
        <v>0</v>
      </c>
      <c r="O319" s="101">
        <f t="shared" si="122"/>
        <v>0</v>
      </c>
      <c r="P319" s="101">
        <f t="shared" si="122"/>
        <v>0</v>
      </c>
      <c r="Q319" s="101">
        <f t="shared" si="122"/>
        <v>0</v>
      </c>
      <c r="R319" s="101">
        <f t="shared" si="122"/>
        <v>0</v>
      </c>
      <c r="S319" s="101">
        <f t="shared" si="122"/>
        <v>0</v>
      </c>
      <c r="T319" s="101">
        <f t="shared" si="122"/>
        <v>0</v>
      </c>
      <c r="U319" s="101">
        <f t="shared" si="122"/>
        <v>0</v>
      </c>
      <c r="V319" s="101">
        <f t="shared" si="122"/>
        <v>0</v>
      </c>
      <c r="W319" s="101">
        <f t="shared" si="122"/>
        <v>0</v>
      </c>
      <c r="X319" s="101">
        <f t="shared" si="122"/>
        <v>0</v>
      </c>
      <c r="Y319" s="101">
        <f t="shared" si="122"/>
        <v>0</v>
      </c>
      <c r="Z319" s="101">
        <f t="shared" si="122"/>
        <v>0</v>
      </c>
      <c r="AA319" s="101"/>
      <c r="AB319" s="101"/>
      <c r="AC319" s="101">
        <f t="shared" si="122"/>
        <v>0</v>
      </c>
      <c r="AD319" s="101">
        <f t="shared" si="122"/>
        <v>0</v>
      </c>
      <c r="AE319" s="101">
        <f t="shared" si="122"/>
        <v>0</v>
      </c>
      <c r="AF319" s="101">
        <f t="shared" si="122"/>
        <v>0</v>
      </c>
      <c r="AG319" s="101">
        <f t="shared" si="122"/>
        <v>0</v>
      </c>
      <c r="AH319" s="101">
        <f t="shared" si="122"/>
        <v>0</v>
      </c>
      <c r="AI319" s="101">
        <f t="shared" si="122"/>
        <v>0</v>
      </c>
      <c r="AJ319" s="101">
        <f t="shared" si="122"/>
        <v>27.28</v>
      </c>
      <c r="AK319" s="101">
        <f t="shared" si="122"/>
        <v>0</v>
      </c>
      <c r="AL319" s="101">
        <f t="shared" si="122"/>
        <v>0</v>
      </c>
      <c r="AM319" s="101">
        <f t="shared" si="122"/>
        <v>27.28</v>
      </c>
      <c r="AN319" s="101">
        <f t="shared" si="122"/>
        <v>0</v>
      </c>
      <c r="AO319" s="101">
        <f t="shared" si="122"/>
        <v>0</v>
      </c>
      <c r="AP319" s="101">
        <f t="shared" si="122"/>
        <v>0</v>
      </c>
      <c r="AQ319" s="101">
        <f t="shared" si="122"/>
        <v>0</v>
      </c>
      <c r="AR319" s="101">
        <f t="shared" si="122"/>
        <v>0</v>
      </c>
      <c r="AS319" s="101">
        <f t="shared" si="122"/>
        <v>0</v>
      </c>
      <c r="AT319" s="101">
        <f t="shared" si="122"/>
        <v>0</v>
      </c>
      <c r="AU319" s="101">
        <f t="shared" si="122"/>
        <v>0</v>
      </c>
      <c r="AV319" s="101">
        <f t="shared" si="122"/>
        <v>0</v>
      </c>
      <c r="AW319" s="101">
        <f t="shared" si="122"/>
        <v>0</v>
      </c>
      <c r="AX319" s="101">
        <f t="shared" si="122"/>
        <v>0</v>
      </c>
      <c r="AY319" s="101">
        <f t="shared" si="122"/>
        <v>0</v>
      </c>
      <c r="AZ319" s="101"/>
      <c r="BA319" s="101"/>
      <c r="BB319" s="101">
        <f t="shared" ref="BB319:BO319" si="123">SUM(BB320:BB325)</f>
        <v>0</v>
      </c>
      <c r="BC319" s="101">
        <f t="shared" si="123"/>
        <v>0</v>
      </c>
      <c r="BD319" s="101">
        <f t="shared" si="123"/>
        <v>0</v>
      </c>
      <c r="BE319" s="101">
        <f t="shared" si="123"/>
        <v>0</v>
      </c>
      <c r="BF319" s="101">
        <f t="shared" si="123"/>
        <v>0</v>
      </c>
      <c r="BG319" s="101">
        <f t="shared" si="123"/>
        <v>0</v>
      </c>
      <c r="BH319" s="101">
        <f t="shared" si="123"/>
        <v>0</v>
      </c>
      <c r="BI319" s="101">
        <f t="shared" si="123"/>
        <v>0</v>
      </c>
      <c r="BJ319" s="101">
        <f t="shared" si="123"/>
        <v>0</v>
      </c>
      <c r="BK319" s="101">
        <f t="shared" si="123"/>
        <v>0</v>
      </c>
      <c r="BL319" s="101">
        <f t="shared" si="123"/>
        <v>0</v>
      </c>
      <c r="BM319" s="101">
        <f t="shared" si="123"/>
        <v>0</v>
      </c>
      <c r="BN319" s="101">
        <f t="shared" si="123"/>
        <v>0</v>
      </c>
      <c r="BO319" s="101">
        <f t="shared" si="123"/>
        <v>34.14</v>
      </c>
    </row>
    <row r="320" spans="1:67">
      <c r="A320" s="100" t="s">
        <v>682</v>
      </c>
      <c r="B320" s="101" t="s">
        <v>683</v>
      </c>
      <c r="C320" s="101">
        <f t="shared" si="117"/>
        <v>0</v>
      </c>
      <c r="D320" s="101">
        <f t="shared" si="112"/>
        <v>0</v>
      </c>
      <c r="E320" s="101"/>
      <c r="F320" s="101"/>
      <c r="G320" s="101"/>
      <c r="H320" s="101"/>
      <c r="I320" s="101"/>
      <c r="J320" s="101"/>
      <c r="K320" s="101"/>
      <c r="L320" s="101">
        <f t="shared" ref="L320:L325" si="124">SUM(M320:AI320)</f>
        <v>0</v>
      </c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>
        <f t="shared" ref="AJ320:AJ325" si="125">SUM(AK320:AT320)</f>
        <v>0</v>
      </c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>
        <v>3</v>
      </c>
    </row>
    <row r="321" spans="1:67">
      <c r="A321" s="100" t="s">
        <v>684</v>
      </c>
      <c r="B321" s="101" t="s">
        <v>685</v>
      </c>
      <c r="C321" s="101">
        <f t="shared" si="117"/>
        <v>0</v>
      </c>
      <c r="D321" s="101"/>
      <c r="E321" s="101"/>
      <c r="F321" s="101"/>
      <c r="G321" s="101"/>
      <c r="H321" s="101"/>
      <c r="I321" s="101"/>
      <c r="J321" s="101"/>
      <c r="K321" s="101"/>
      <c r="L321" s="101">
        <f t="shared" si="124"/>
        <v>0</v>
      </c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>
        <f t="shared" si="125"/>
        <v>0</v>
      </c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>
        <v>15</v>
      </c>
    </row>
    <row r="322" spans="1:67">
      <c r="A322" s="100" t="s">
        <v>686</v>
      </c>
      <c r="B322" s="101" t="s">
        <v>687</v>
      </c>
      <c r="C322" s="101">
        <f t="shared" si="117"/>
        <v>0</v>
      </c>
      <c r="D322" s="101"/>
      <c r="E322" s="101"/>
      <c r="F322" s="101"/>
      <c r="G322" s="101"/>
      <c r="H322" s="101"/>
      <c r="I322" s="101"/>
      <c r="J322" s="101"/>
      <c r="K322" s="101"/>
      <c r="L322" s="101">
        <f t="shared" si="124"/>
        <v>0</v>
      </c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>
        <f t="shared" si="125"/>
        <v>0</v>
      </c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>
        <v>15</v>
      </c>
    </row>
    <row r="323" spans="1:67">
      <c r="A323" s="100" t="s">
        <v>688</v>
      </c>
      <c r="B323" s="101" t="s">
        <v>689</v>
      </c>
      <c r="C323" s="101">
        <f t="shared" si="117"/>
        <v>0</v>
      </c>
      <c r="D323" s="101">
        <f t="shared" si="112"/>
        <v>0</v>
      </c>
      <c r="E323" s="101"/>
      <c r="F323" s="101"/>
      <c r="G323" s="101"/>
      <c r="H323" s="101"/>
      <c r="I323" s="101"/>
      <c r="J323" s="101"/>
      <c r="K323" s="101"/>
      <c r="L323" s="101">
        <f t="shared" si="124"/>
        <v>0</v>
      </c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>
        <f t="shared" si="125"/>
        <v>0</v>
      </c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</row>
    <row r="324" spans="1:67">
      <c r="A324" s="100" t="s">
        <v>690</v>
      </c>
      <c r="B324" s="101" t="s">
        <v>691</v>
      </c>
      <c r="C324" s="101">
        <f t="shared" si="117"/>
        <v>27.28</v>
      </c>
      <c r="D324" s="101"/>
      <c r="E324" s="101"/>
      <c r="F324" s="101"/>
      <c r="G324" s="101"/>
      <c r="H324" s="101"/>
      <c r="I324" s="101"/>
      <c r="J324" s="101"/>
      <c r="K324" s="101"/>
      <c r="L324" s="101">
        <f t="shared" si="124"/>
        <v>0</v>
      </c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>
        <f t="shared" si="125"/>
        <v>27.28</v>
      </c>
      <c r="AK324" s="101"/>
      <c r="AL324" s="101"/>
      <c r="AM324" s="101">
        <v>27.28</v>
      </c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</row>
    <row r="325" spans="1:67">
      <c r="A325" s="100" t="s">
        <v>692</v>
      </c>
      <c r="B325" s="101" t="s">
        <v>693</v>
      </c>
      <c r="C325" s="101">
        <f t="shared" si="117"/>
        <v>0</v>
      </c>
      <c r="D325" s="101">
        <f t="shared" si="112"/>
        <v>0</v>
      </c>
      <c r="E325" s="101"/>
      <c r="F325" s="101"/>
      <c r="G325" s="101"/>
      <c r="H325" s="101"/>
      <c r="I325" s="101"/>
      <c r="J325" s="101"/>
      <c r="K325" s="101"/>
      <c r="L325" s="101">
        <f t="shared" si="124"/>
        <v>0</v>
      </c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>
        <f t="shared" si="125"/>
        <v>0</v>
      </c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>
        <v>1.14</v>
      </c>
    </row>
    <row r="326" spans="1:67">
      <c r="A326" s="100" t="s">
        <v>694</v>
      </c>
      <c r="B326" s="101" t="s">
        <v>695</v>
      </c>
      <c r="C326" s="101">
        <f t="shared" si="117"/>
        <v>156.68</v>
      </c>
      <c r="D326" s="101">
        <f t="shared" ref="D326:AY326" si="126">SUM(D327:D330)</f>
        <v>0</v>
      </c>
      <c r="E326" s="101">
        <f t="shared" si="126"/>
        <v>0</v>
      </c>
      <c r="F326" s="101">
        <f t="shared" si="126"/>
        <v>0</v>
      </c>
      <c r="G326" s="101">
        <f t="shared" si="126"/>
        <v>0</v>
      </c>
      <c r="H326" s="101">
        <f t="shared" si="126"/>
        <v>0</v>
      </c>
      <c r="I326" s="101">
        <f t="shared" si="126"/>
        <v>0</v>
      </c>
      <c r="J326" s="101">
        <f t="shared" si="126"/>
        <v>0</v>
      </c>
      <c r="K326" s="101">
        <f t="shared" si="126"/>
        <v>0</v>
      </c>
      <c r="L326" s="101">
        <f t="shared" si="126"/>
        <v>0</v>
      </c>
      <c r="M326" s="101">
        <f t="shared" si="126"/>
        <v>0</v>
      </c>
      <c r="N326" s="101">
        <f t="shared" si="126"/>
        <v>0</v>
      </c>
      <c r="O326" s="101">
        <f t="shared" si="126"/>
        <v>0</v>
      </c>
      <c r="P326" s="101">
        <f t="shared" si="126"/>
        <v>0</v>
      </c>
      <c r="Q326" s="101">
        <f t="shared" si="126"/>
        <v>0</v>
      </c>
      <c r="R326" s="101">
        <f t="shared" si="126"/>
        <v>0</v>
      </c>
      <c r="S326" s="101">
        <f t="shared" si="126"/>
        <v>0</v>
      </c>
      <c r="T326" s="101">
        <f t="shared" si="126"/>
        <v>0</v>
      </c>
      <c r="U326" s="101">
        <f t="shared" si="126"/>
        <v>0</v>
      </c>
      <c r="V326" s="101">
        <f t="shared" si="126"/>
        <v>0</v>
      </c>
      <c r="W326" s="101">
        <f t="shared" si="126"/>
        <v>0</v>
      </c>
      <c r="X326" s="101">
        <f t="shared" si="126"/>
        <v>0</v>
      </c>
      <c r="Y326" s="101">
        <f t="shared" si="126"/>
        <v>0</v>
      </c>
      <c r="Z326" s="101">
        <f t="shared" si="126"/>
        <v>0</v>
      </c>
      <c r="AA326" s="101"/>
      <c r="AB326" s="101"/>
      <c r="AC326" s="101">
        <f t="shared" si="126"/>
        <v>0</v>
      </c>
      <c r="AD326" s="101">
        <f t="shared" si="126"/>
        <v>0</v>
      </c>
      <c r="AE326" s="101">
        <f t="shared" si="126"/>
        <v>0</v>
      </c>
      <c r="AF326" s="101">
        <f t="shared" si="126"/>
        <v>0</v>
      </c>
      <c r="AG326" s="101">
        <f t="shared" si="126"/>
        <v>0</v>
      </c>
      <c r="AH326" s="101">
        <f t="shared" si="126"/>
        <v>0</v>
      </c>
      <c r="AI326" s="101">
        <f t="shared" si="126"/>
        <v>0</v>
      </c>
      <c r="AJ326" s="101">
        <f t="shared" si="126"/>
        <v>156.68</v>
      </c>
      <c r="AK326" s="101">
        <f t="shared" si="126"/>
        <v>0</v>
      </c>
      <c r="AL326" s="101">
        <f t="shared" si="126"/>
        <v>0</v>
      </c>
      <c r="AM326" s="101">
        <f t="shared" si="126"/>
        <v>156.68</v>
      </c>
      <c r="AN326" s="101">
        <f t="shared" si="126"/>
        <v>0</v>
      </c>
      <c r="AO326" s="101">
        <f t="shared" si="126"/>
        <v>0</v>
      </c>
      <c r="AP326" s="101">
        <f t="shared" si="126"/>
        <v>0</v>
      </c>
      <c r="AQ326" s="101">
        <f t="shared" si="126"/>
        <v>0</v>
      </c>
      <c r="AR326" s="101">
        <f t="shared" si="126"/>
        <v>0</v>
      </c>
      <c r="AS326" s="101">
        <f t="shared" si="126"/>
        <v>0</v>
      </c>
      <c r="AT326" s="101">
        <f t="shared" si="126"/>
        <v>0</v>
      </c>
      <c r="AU326" s="101">
        <f t="shared" si="126"/>
        <v>0</v>
      </c>
      <c r="AV326" s="101">
        <f t="shared" si="126"/>
        <v>0</v>
      </c>
      <c r="AW326" s="101">
        <f t="shared" si="126"/>
        <v>0</v>
      </c>
      <c r="AX326" s="101">
        <f t="shared" si="126"/>
        <v>0</v>
      </c>
      <c r="AY326" s="101">
        <f t="shared" si="126"/>
        <v>0</v>
      </c>
      <c r="AZ326" s="101"/>
      <c r="BA326" s="101"/>
      <c r="BB326" s="101">
        <f t="shared" ref="BB326:BN326" si="127">SUM(BB327:BB330)</f>
        <v>0</v>
      </c>
      <c r="BC326" s="101">
        <f t="shared" si="127"/>
        <v>0</v>
      </c>
      <c r="BD326" s="101">
        <f t="shared" si="127"/>
        <v>0</v>
      </c>
      <c r="BE326" s="101">
        <f t="shared" si="127"/>
        <v>0</v>
      </c>
      <c r="BF326" s="101">
        <f t="shared" si="127"/>
        <v>0</v>
      </c>
      <c r="BG326" s="101">
        <f t="shared" si="127"/>
        <v>0</v>
      </c>
      <c r="BH326" s="101">
        <f t="shared" si="127"/>
        <v>0</v>
      </c>
      <c r="BI326" s="101">
        <f t="shared" si="127"/>
        <v>0</v>
      </c>
      <c r="BJ326" s="101">
        <f t="shared" si="127"/>
        <v>0</v>
      </c>
      <c r="BK326" s="101">
        <f t="shared" si="127"/>
        <v>0</v>
      </c>
      <c r="BL326" s="101">
        <f t="shared" si="127"/>
        <v>0</v>
      </c>
      <c r="BM326" s="101">
        <f t="shared" si="127"/>
        <v>0</v>
      </c>
      <c r="BN326" s="101">
        <f t="shared" si="127"/>
        <v>0</v>
      </c>
      <c r="BO326" s="101">
        <f>SUM(BO327:BO331)</f>
        <v>5</v>
      </c>
    </row>
    <row r="327" spans="1:67">
      <c r="A327" s="100" t="s">
        <v>696</v>
      </c>
      <c r="B327" s="101" t="s">
        <v>697</v>
      </c>
      <c r="C327" s="101">
        <f t="shared" si="117"/>
        <v>156.68</v>
      </c>
      <c r="D327" s="101">
        <f t="shared" si="112"/>
        <v>0</v>
      </c>
      <c r="E327" s="101"/>
      <c r="F327" s="101"/>
      <c r="G327" s="101"/>
      <c r="H327" s="101"/>
      <c r="I327" s="101"/>
      <c r="J327" s="101"/>
      <c r="K327" s="101"/>
      <c r="L327" s="101">
        <f>SUM(M327:AI327)</f>
        <v>0</v>
      </c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>
        <f>SUM(AK327:AT327)</f>
        <v>156.68</v>
      </c>
      <c r="AK327" s="101"/>
      <c r="AL327" s="101"/>
      <c r="AM327" s="101">
        <v>156.68</v>
      </c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</row>
    <row r="328" spans="1:67">
      <c r="A328" s="100" t="s">
        <v>698</v>
      </c>
      <c r="B328" s="101" t="s">
        <v>699</v>
      </c>
      <c r="C328" s="101">
        <f t="shared" si="117"/>
        <v>0</v>
      </c>
      <c r="D328" s="101">
        <f t="shared" si="112"/>
        <v>0</v>
      </c>
      <c r="E328" s="101"/>
      <c r="F328" s="101"/>
      <c r="G328" s="101"/>
      <c r="H328" s="101"/>
      <c r="I328" s="101"/>
      <c r="J328" s="101"/>
      <c r="K328" s="101"/>
      <c r="L328" s="101">
        <f>SUM(M328:AI328)</f>
        <v>0</v>
      </c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>
        <f>SUM(AK328:AT328)</f>
        <v>0</v>
      </c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</row>
    <row r="329" spans="1:67">
      <c r="A329" s="100" t="s">
        <v>700</v>
      </c>
      <c r="B329" s="101" t="s">
        <v>701</v>
      </c>
      <c r="C329" s="101">
        <f t="shared" si="117"/>
        <v>0</v>
      </c>
      <c r="D329" s="101">
        <f t="shared" si="112"/>
        <v>0</v>
      </c>
      <c r="E329" s="101"/>
      <c r="F329" s="101"/>
      <c r="G329" s="101"/>
      <c r="H329" s="101"/>
      <c r="I329" s="101"/>
      <c r="J329" s="101"/>
      <c r="K329" s="101"/>
      <c r="L329" s="101">
        <f>SUM(M329:AI329)</f>
        <v>0</v>
      </c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>
        <f>SUM(AK329:AT329)</f>
        <v>0</v>
      </c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</row>
    <row r="330" spans="1:67">
      <c r="A330" s="100" t="s">
        <v>702</v>
      </c>
      <c r="B330" s="101" t="s">
        <v>703</v>
      </c>
      <c r="C330" s="101">
        <f t="shared" si="117"/>
        <v>0</v>
      </c>
      <c r="D330" s="101">
        <f t="shared" si="112"/>
        <v>0</v>
      </c>
      <c r="E330" s="101"/>
      <c r="F330" s="101"/>
      <c r="G330" s="101"/>
      <c r="H330" s="101"/>
      <c r="I330" s="101"/>
      <c r="J330" s="101"/>
      <c r="K330" s="101"/>
      <c r="L330" s="101">
        <f>SUM(M330:AI330)</f>
        <v>0</v>
      </c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>
        <f>SUM(AK330:AT330)</f>
        <v>0</v>
      </c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</row>
    <row r="331" spans="1:67">
      <c r="A331" s="100">
        <v>2080999</v>
      </c>
      <c r="B331" s="101" t="s">
        <v>704</v>
      </c>
      <c r="C331" s="101">
        <f t="shared" si="117"/>
        <v>0</v>
      </c>
      <c r="D331" s="101"/>
      <c r="E331" s="101"/>
      <c r="F331" s="101"/>
      <c r="G331" s="101"/>
      <c r="H331" s="101"/>
      <c r="I331" s="101"/>
      <c r="J331" s="101"/>
      <c r="K331" s="101"/>
      <c r="L331" s="101">
        <f>SUM(M331:AI331)</f>
        <v>0</v>
      </c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>
        <f>SUM(AK331:AT331)</f>
        <v>0</v>
      </c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>
        <v>5</v>
      </c>
    </row>
    <row r="332" spans="1:67">
      <c r="A332" s="100" t="s">
        <v>705</v>
      </c>
      <c r="B332" s="101" t="s">
        <v>706</v>
      </c>
      <c r="C332" s="101">
        <f t="shared" si="117"/>
        <v>71.6813</v>
      </c>
      <c r="D332" s="101">
        <f>SUM(D333:D337)</f>
        <v>0</v>
      </c>
      <c r="E332" s="101">
        <f t="shared" ref="E332:BO332" si="128">SUM(E333:E337)</f>
        <v>0</v>
      </c>
      <c r="F332" s="101">
        <f t="shared" si="128"/>
        <v>0</v>
      </c>
      <c r="G332" s="101">
        <f t="shared" si="128"/>
        <v>0</v>
      </c>
      <c r="H332" s="101">
        <f t="shared" si="128"/>
        <v>0</v>
      </c>
      <c r="I332" s="101">
        <f t="shared" si="128"/>
        <v>0</v>
      </c>
      <c r="J332" s="101">
        <f t="shared" si="128"/>
        <v>0</v>
      </c>
      <c r="K332" s="101">
        <f t="shared" si="128"/>
        <v>0</v>
      </c>
      <c r="L332" s="101">
        <f t="shared" si="128"/>
        <v>1.4213</v>
      </c>
      <c r="M332" s="101">
        <f t="shared" si="128"/>
        <v>0</v>
      </c>
      <c r="N332" s="101">
        <f t="shared" si="128"/>
        <v>0</v>
      </c>
      <c r="O332" s="101">
        <f t="shared" si="128"/>
        <v>0</v>
      </c>
      <c r="P332" s="101">
        <f t="shared" si="128"/>
        <v>0.09</v>
      </c>
      <c r="Q332" s="101">
        <f t="shared" si="128"/>
        <v>0.225</v>
      </c>
      <c r="R332" s="101">
        <f t="shared" si="128"/>
        <v>0</v>
      </c>
      <c r="S332" s="101">
        <f t="shared" si="128"/>
        <v>1.1</v>
      </c>
      <c r="T332" s="101">
        <f t="shared" si="128"/>
        <v>0</v>
      </c>
      <c r="U332" s="101">
        <f t="shared" si="128"/>
        <v>0</v>
      </c>
      <c r="V332" s="101">
        <f t="shared" si="128"/>
        <v>0</v>
      </c>
      <c r="W332" s="101">
        <f t="shared" si="128"/>
        <v>0</v>
      </c>
      <c r="X332" s="101">
        <f t="shared" si="128"/>
        <v>0</v>
      </c>
      <c r="Y332" s="101">
        <f t="shared" si="128"/>
        <v>0</v>
      </c>
      <c r="Z332" s="101">
        <f t="shared" si="128"/>
        <v>0</v>
      </c>
      <c r="AA332" s="101"/>
      <c r="AB332" s="101"/>
      <c r="AC332" s="101">
        <f t="shared" si="128"/>
        <v>0</v>
      </c>
      <c r="AD332" s="101">
        <f t="shared" si="128"/>
        <v>0</v>
      </c>
      <c r="AE332" s="101">
        <f t="shared" si="128"/>
        <v>0</v>
      </c>
      <c r="AF332" s="101">
        <f t="shared" si="128"/>
        <v>0</v>
      </c>
      <c r="AG332" s="101">
        <f t="shared" si="128"/>
        <v>0</v>
      </c>
      <c r="AH332" s="101">
        <f t="shared" si="128"/>
        <v>0</v>
      </c>
      <c r="AI332" s="101">
        <f t="shared" si="128"/>
        <v>0</v>
      </c>
      <c r="AJ332" s="101">
        <f t="shared" si="128"/>
        <v>70.26</v>
      </c>
      <c r="AK332" s="101">
        <f t="shared" si="128"/>
        <v>0</v>
      </c>
      <c r="AL332" s="101">
        <f t="shared" si="128"/>
        <v>0</v>
      </c>
      <c r="AM332" s="101">
        <f t="shared" si="128"/>
        <v>70.26</v>
      </c>
      <c r="AN332" s="101">
        <f t="shared" si="128"/>
        <v>0</v>
      </c>
      <c r="AO332" s="101">
        <f t="shared" si="128"/>
        <v>0</v>
      </c>
      <c r="AP332" s="101">
        <f t="shared" si="128"/>
        <v>0</v>
      </c>
      <c r="AQ332" s="101">
        <f t="shared" si="128"/>
        <v>0</v>
      </c>
      <c r="AR332" s="101">
        <f t="shared" si="128"/>
        <v>0</v>
      </c>
      <c r="AS332" s="101">
        <f t="shared" si="128"/>
        <v>0</v>
      </c>
      <c r="AT332" s="101">
        <f t="shared" si="128"/>
        <v>0</v>
      </c>
      <c r="AU332" s="101">
        <f t="shared" si="128"/>
        <v>0</v>
      </c>
      <c r="AV332" s="101">
        <f t="shared" si="128"/>
        <v>0</v>
      </c>
      <c r="AW332" s="101">
        <f t="shared" si="128"/>
        <v>0</v>
      </c>
      <c r="AX332" s="101">
        <f t="shared" si="128"/>
        <v>0</v>
      </c>
      <c r="AY332" s="101">
        <f t="shared" si="128"/>
        <v>0</v>
      </c>
      <c r="AZ332" s="101"/>
      <c r="BA332" s="101"/>
      <c r="BB332" s="101">
        <f t="shared" si="128"/>
        <v>0</v>
      </c>
      <c r="BC332" s="101">
        <f t="shared" si="128"/>
        <v>0</v>
      </c>
      <c r="BD332" s="101">
        <f t="shared" si="128"/>
        <v>0</v>
      </c>
      <c r="BE332" s="101">
        <f t="shared" si="128"/>
        <v>0</v>
      </c>
      <c r="BF332" s="101">
        <f t="shared" si="128"/>
        <v>0</v>
      </c>
      <c r="BG332" s="101">
        <f t="shared" si="128"/>
        <v>0</v>
      </c>
      <c r="BH332" s="101">
        <f t="shared" si="128"/>
        <v>0</v>
      </c>
      <c r="BI332" s="101">
        <f t="shared" si="128"/>
        <v>0</v>
      </c>
      <c r="BJ332" s="101">
        <f t="shared" si="128"/>
        <v>0</v>
      </c>
      <c r="BK332" s="101">
        <f t="shared" si="128"/>
        <v>0</v>
      </c>
      <c r="BL332" s="101">
        <f t="shared" si="128"/>
        <v>0</v>
      </c>
      <c r="BM332" s="101">
        <f t="shared" si="128"/>
        <v>0</v>
      </c>
      <c r="BN332" s="101">
        <f t="shared" si="128"/>
        <v>0</v>
      </c>
      <c r="BO332" s="101">
        <f t="shared" si="128"/>
        <v>0</v>
      </c>
    </row>
    <row r="333" spans="1:67">
      <c r="A333" s="100" t="s">
        <v>707</v>
      </c>
      <c r="B333" s="101" t="s">
        <v>708</v>
      </c>
      <c r="C333" s="101">
        <f t="shared" si="117"/>
        <v>0</v>
      </c>
      <c r="D333" s="101">
        <f t="shared" si="112"/>
        <v>0</v>
      </c>
      <c r="E333" s="101"/>
      <c r="F333" s="101"/>
      <c r="G333" s="101"/>
      <c r="H333" s="101"/>
      <c r="I333" s="101"/>
      <c r="J333" s="101"/>
      <c r="K333" s="101"/>
      <c r="L333" s="101">
        <f>SUM(M333:AI333)</f>
        <v>0</v>
      </c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>
        <f>SUM(AK333:AT333)</f>
        <v>0</v>
      </c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</row>
    <row r="334" spans="1:67">
      <c r="A334" s="100" t="s">
        <v>709</v>
      </c>
      <c r="B334" s="101" t="s">
        <v>710</v>
      </c>
      <c r="C334" s="101">
        <f t="shared" si="117"/>
        <v>71.6813</v>
      </c>
      <c r="D334" s="101"/>
      <c r="E334" s="101"/>
      <c r="F334" s="101"/>
      <c r="G334" s="101"/>
      <c r="H334" s="101"/>
      <c r="I334" s="101"/>
      <c r="J334" s="101"/>
      <c r="K334" s="101"/>
      <c r="L334" s="101">
        <f>SUM(M334:AI334)</f>
        <v>1.4213</v>
      </c>
      <c r="M334" s="101"/>
      <c r="N334" s="101"/>
      <c r="O334" s="101"/>
      <c r="P334" s="101">
        <v>0.09</v>
      </c>
      <c r="Q334" s="101">
        <v>0.225</v>
      </c>
      <c r="R334" s="101">
        <v>0</v>
      </c>
      <c r="S334" s="101">
        <v>1.1</v>
      </c>
      <c r="T334" s="101">
        <v>0</v>
      </c>
      <c r="U334" s="101">
        <v>0</v>
      </c>
      <c r="V334" s="101">
        <v>0</v>
      </c>
      <c r="W334" s="101">
        <v>0</v>
      </c>
      <c r="X334" s="101">
        <v>0</v>
      </c>
      <c r="Y334" s="101">
        <v>0</v>
      </c>
      <c r="Z334" s="101">
        <v>0</v>
      </c>
      <c r="AA334" s="101">
        <v>0.0063</v>
      </c>
      <c r="AB334" s="101">
        <v>0</v>
      </c>
      <c r="AC334" s="101">
        <v>0</v>
      </c>
      <c r="AD334" s="101">
        <v>0</v>
      </c>
      <c r="AE334" s="101">
        <v>0</v>
      </c>
      <c r="AF334" s="101">
        <v>0</v>
      </c>
      <c r="AG334" s="101">
        <v>0</v>
      </c>
      <c r="AH334" s="101">
        <v>0</v>
      </c>
      <c r="AI334" s="101">
        <v>0</v>
      </c>
      <c r="AJ334" s="101">
        <f>SUM(AK334:AT334)</f>
        <v>70.26</v>
      </c>
      <c r="AK334" s="101"/>
      <c r="AL334" s="101"/>
      <c r="AM334" s="101">
        <v>70.26</v>
      </c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</row>
    <row r="335" spans="1:67">
      <c r="A335" s="100" t="s">
        <v>711</v>
      </c>
      <c r="B335" s="101" t="s">
        <v>712</v>
      </c>
      <c r="C335" s="101">
        <f t="shared" si="117"/>
        <v>0</v>
      </c>
      <c r="D335" s="101">
        <f t="shared" si="112"/>
        <v>0</v>
      </c>
      <c r="E335" s="101"/>
      <c r="F335" s="101"/>
      <c r="G335" s="101"/>
      <c r="H335" s="101"/>
      <c r="I335" s="101"/>
      <c r="J335" s="101"/>
      <c r="K335" s="101"/>
      <c r="L335" s="101">
        <f>SUM(M335:AI335)</f>
        <v>0</v>
      </c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>
        <f>SUM(AK335:AT335)</f>
        <v>0</v>
      </c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</row>
    <row r="336" spans="1:67">
      <c r="A336" s="100" t="s">
        <v>713</v>
      </c>
      <c r="B336" s="101" t="s">
        <v>714</v>
      </c>
      <c r="C336" s="101">
        <f t="shared" si="117"/>
        <v>0</v>
      </c>
      <c r="D336" s="101">
        <f t="shared" si="112"/>
        <v>0</v>
      </c>
      <c r="E336" s="101"/>
      <c r="F336" s="101"/>
      <c r="G336" s="101"/>
      <c r="H336" s="101"/>
      <c r="I336" s="101"/>
      <c r="J336" s="101"/>
      <c r="K336" s="101"/>
      <c r="L336" s="101">
        <f>SUM(M336:AI336)</f>
        <v>0</v>
      </c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>
        <f>SUM(AK336:AT336)</f>
        <v>0</v>
      </c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</row>
    <row r="337" spans="1:67">
      <c r="A337" s="100" t="s">
        <v>715</v>
      </c>
      <c r="B337" s="101" t="s">
        <v>716</v>
      </c>
      <c r="C337" s="101">
        <f t="shared" si="117"/>
        <v>0</v>
      </c>
      <c r="D337" s="101">
        <f t="shared" si="112"/>
        <v>0</v>
      </c>
      <c r="E337" s="101"/>
      <c r="F337" s="101"/>
      <c r="G337" s="101"/>
      <c r="H337" s="101"/>
      <c r="I337" s="101"/>
      <c r="J337" s="101"/>
      <c r="K337" s="101"/>
      <c r="L337" s="101">
        <f>SUM(M337:AI337)</f>
        <v>0</v>
      </c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>
        <f>SUM(AK337:AT337)</f>
        <v>0</v>
      </c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</row>
    <row r="338" spans="1:67">
      <c r="A338" s="100" t="s">
        <v>717</v>
      </c>
      <c r="B338" s="101" t="s">
        <v>718</v>
      </c>
      <c r="C338" s="101">
        <f t="shared" si="117"/>
        <v>3.65</v>
      </c>
      <c r="D338" s="101">
        <f>SUM(D339:D345)</f>
        <v>0</v>
      </c>
      <c r="E338" s="101">
        <f t="shared" ref="E338:BO338" si="129">SUM(E339:E345)</f>
        <v>0</v>
      </c>
      <c r="F338" s="101">
        <f t="shared" si="129"/>
        <v>0</v>
      </c>
      <c r="G338" s="101">
        <f t="shared" si="129"/>
        <v>0</v>
      </c>
      <c r="H338" s="101">
        <f t="shared" si="129"/>
        <v>0</v>
      </c>
      <c r="I338" s="101">
        <f t="shared" si="129"/>
        <v>0</v>
      </c>
      <c r="J338" s="101">
        <f t="shared" si="129"/>
        <v>0</v>
      </c>
      <c r="K338" s="101">
        <f t="shared" si="129"/>
        <v>0</v>
      </c>
      <c r="L338" s="101">
        <f t="shared" si="129"/>
        <v>0</v>
      </c>
      <c r="M338" s="101">
        <f t="shared" si="129"/>
        <v>0</v>
      </c>
      <c r="N338" s="101">
        <f t="shared" si="129"/>
        <v>0</v>
      </c>
      <c r="O338" s="101">
        <f t="shared" si="129"/>
        <v>0</v>
      </c>
      <c r="P338" s="101">
        <f t="shared" si="129"/>
        <v>0</v>
      </c>
      <c r="Q338" s="101">
        <f t="shared" si="129"/>
        <v>0</v>
      </c>
      <c r="R338" s="101">
        <f t="shared" si="129"/>
        <v>0</v>
      </c>
      <c r="S338" s="101">
        <f t="shared" si="129"/>
        <v>0</v>
      </c>
      <c r="T338" s="101">
        <f t="shared" si="129"/>
        <v>0</v>
      </c>
      <c r="U338" s="101">
        <f t="shared" si="129"/>
        <v>0</v>
      </c>
      <c r="V338" s="101">
        <f t="shared" si="129"/>
        <v>0</v>
      </c>
      <c r="W338" s="101">
        <f t="shared" si="129"/>
        <v>0</v>
      </c>
      <c r="X338" s="101">
        <f t="shared" si="129"/>
        <v>0</v>
      </c>
      <c r="Y338" s="101">
        <f t="shared" si="129"/>
        <v>0</v>
      </c>
      <c r="Z338" s="101">
        <f t="shared" si="129"/>
        <v>0</v>
      </c>
      <c r="AA338" s="101"/>
      <c r="AB338" s="101"/>
      <c r="AC338" s="101">
        <f t="shared" si="129"/>
        <v>0</v>
      </c>
      <c r="AD338" s="101">
        <f t="shared" si="129"/>
        <v>0</v>
      </c>
      <c r="AE338" s="101">
        <f t="shared" si="129"/>
        <v>0</v>
      </c>
      <c r="AF338" s="101">
        <f t="shared" si="129"/>
        <v>0</v>
      </c>
      <c r="AG338" s="101">
        <f t="shared" si="129"/>
        <v>0</v>
      </c>
      <c r="AH338" s="101">
        <f t="shared" si="129"/>
        <v>0</v>
      </c>
      <c r="AI338" s="101">
        <f t="shared" si="129"/>
        <v>0</v>
      </c>
      <c r="AJ338" s="101">
        <f t="shared" si="129"/>
        <v>3.65</v>
      </c>
      <c r="AK338" s="101">
        <f t="shared" si="129"/>
        <v>0</v>
      </c>
      <c r="AL338" s="101">
        <f t="shared" si="129"/>
        <v>0</v>
      </c>
      <c r="AM338" s="101">
        <f t="shared" si="129"/>
        <v>3.65</v>
      </c>
      <c r="AN338" s="101">
        <f t="shared" si="129"/>
        <v>0</v>
      </c>
      <c r="AO338" s="101">
        <f t="shared" si="129"/>
        <v>0</v>
      </c>
      <c r="AP338" s="101">
        <f t="shared" si="129"/>
        <v>0</v>
      </c>
      <c r="AQ338" s="101">
        <f t="shared" si="129"/>
        <v>0</v>
      </c>
      <c r="AR338" s="101">
        <f t="shared" si="129"/>
        <v>0</v>
      </c>
      <c r="AS338" s="101">
        <f t="shared" si="129"/>
        <v>0</v>
      </c>
      <c r="AT338" s="101">
        <f t="shared" si="129"/>
        <v>0</v>
      </c>
      <c r="AU338" s="101">
        <f t="shared" si="129"/>
        <v>0</v>
      </c>
      <c r="AV338" s="101">
        <f t="shared" si="129"/>
        <v>0</v>
      </c>
      <c r="AW338" s="101">
        <f t="shared" si="129"/>
        <v>0</v>
      </c>
      <c r="AX338" s="101">
        <f t="shared" si="129"/>
        <v>0</v>
      </c>
      <c r="AY338" s="101">
        <f t="shared" si="129"/>
        <v>0</v>
      </c>
      <c r="AZ338" s="101"/>
      <c r="BA338" s="101"/>
      <c r="BB338" s="101">
        <f t="shared" si="129"/>
        <v>0</v>
      </c>
      <c r="BC338" s="101">
        <f t="shared" si="129"/>
        <v>0</v>
      </c>
      <c r="BD338" s="101">
        <f t="shared" si="129"/>
        <v>0</v>
      </c>
      <c r="BE338" s="101">
        <f t="shared" si="129"/>
        <v>0</v>
      </c>
      <c r="BF338" s="101">
        <f t="shared" si="129"/>
        <v>0</v>
      </c>
      <c r="BG338" s="101">
        <f t="shared" si="129"/>
        <v>0</v>
      </c>
      <c r="BH338" s="101">
        <f t="shared" si="129"/>
        <v>0</v>
      </c>
      <c r="BI338" s="101">
        <f t="shared" si="129"/>
        <v>0</v>
      </c>
      <c r="BJ338" s="101">
        <f t="shared" si="129"/>
        <v>0</v>
      </c>
      <c r="BK338" s="101">
        <f t="shared" si="129"/>
        <v>0</v>
      </c>
      <c r="BL338" s="101">
        <f t="shared" si="129"/>
        <v>0</v>
      </c>
      <c r="BM338" s="101">
        <f t="shared" si="129"/>
        <v>0</v>
      </c>
      <c r="BN338" s="101">
        <f t="shared" si="129"/>
        <v>0</v>
      </c>
      <c r="BO338" s="101">
        <f t="shared" si="129"/>
        <v>0</v>
      </c>
    </row>
    <row r="339" spans="1:67">
      <c r="A339" s="100" t="s">
        <v>719</v>
      </c>
      <c r="B339" s="101" t="s">
        <v>167</v>
      </c>
      <c r="C339" s="101">
        <f t="shared" si="117"/>
        <v>0</v>
      </c>
      <c r="D339" s="101">
        <f t="shared" si="112"/>
        <v>0</v>
      </c>
      <c r="E339" s="101"/>
      <c r="F339" s="101"/>
      <c r="G339" s="101"/>
      <c r="H339" s="101"/>
      <c r="I339" s="101"/>
      <c r="J339" s="101"/>
      <c r="K339" s="101"/>
      <c r="L339" s="101">
        <f t="shared" ref="L339:L345" si="130">SUM(M339:AI339)</f>
        <v>0</v>
      </c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>
        <f t="shared" ref="AJ339:AJ345" si="131">SUM(AK339:AT339)</f>
        <v>0</v>
      </c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</row>
    <row r="340" spans="1:67">
      <c r="A340" s="100" t="s">
        <v>720</v>
      </c>
      <c r="B340" s="101" t="s">
        <v>169</v>
      </c>
      <c r="C340" s="101">
        <f t="shared" si="117"/>
        <v>0</v>
      </c>
      <c r="D340" s="101">
        <f t="shared" si="112"/>
        <v>0</v>
      </c>
      <c r="E340" s="101"/>
      <c r="F340" s="101"/>
      <c r="G340" s="101"/>
      <c r="H340" s="101"/>
      <c r="I340" s="101"/>
      <c r="J340" s="101"/>
      <c r="K340" s="101"/>
      <c r="L340" s="101">
        <f t="shared" si="130"/>
        <v>0</v>
      </c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>
        <f t="shared" si="131"/>
        <v>0</v>
      </c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</row>
    <row r="341" spans="1:67">
      <c r="A341" s="100" t="s">
        <v>721</v>
      </c>
      <c r="B341" s="101" t="s">
        <v>171</v>
      </c>
      <c r="C341" s="101">
        <f t="shared" si="117"/>
        <v>0</v>
      </c>
      <c r="D341" s="101">
        <f t="shared" si="112"/>
        <v>0</v>
      </c>
      <c r="E341" s="101"/>
      <c r="F341" s="101"/>
      <c r="G341" s="101"/>
      <c r="H341" s="101"/>
      <c r="I341" s="101"/>
      <c r="J341" s="101"/>
      <c r="K341" s="101"/>
      <c r="L341" s="101">
        <f t="shared" si="130"/>
        <v>0</v>
      </c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>
        <f t="shared" si="131"/>
        <v>0</v>
      </c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</row>
    <row r="342" spans="1:67">
      <c r="A342" s="100" t="s">
        <v>722</v>
      </c>
      <c r="B342" s="101" t="s">
        <v>723</v>
      </c>
      <c r="C342" s="101">
        <f t="shared" si="117"/>
        <v>0</v>
      </c>
      <c r="D342" s="101">
        <f t="shared" si="112"/>
        <v>0</v>
      </c>
      <c r="E342" s="101"/>
      <c r="F342" s="101"/>
      <c r="G342" s="101"/>
      <c r="H342" s="101"/>
      <c r="I342" s="101"/>
      <c r="J342" s="101"/>
      <c r="K342" s="101"/>
      <c r="L342" s="101">
        <f t="shared" si="130"/>
        <v>0</v>
      </c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>
        <f t="shared" si="131"/>
        <v>0</v>
      </c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</row>
    <row r="343" spans="1:67">
      <c r="A343" s="100">
        <v>2081105</v>
      </c>
      <c r="B343" s="101" t="s">
        <v>724</v>
      </c>
      <c r="C343" s="101">
        <f t="shared" si="117"/>
        <v>3.65</v>
      </c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>
        <f t="shared" si="131"/>
        <v>3.65</v>
      </c>
      <c r="AK343" s="101"/>
      <c r="AL343" s="101"/>
      <c r="AM343" s="101">
        <v>3.65</v>
      </c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</row>
    <row r="344" spans="1:67">
      <c r="A344" s="100" t="s">
        <v>725</v>
      </c>
      <c r="B344" s="101" t="s">
        <v>726</v>
      </c>
      <c r="C344" s="101">
        <f t="shared" si="117"/>
        <v>0</v>
      </c>
      <c r="D344" s="101">
        <f t="shared" si="112"/>
        <v>0</v>
      </c>
      <c r="E344" s="101"/>
      <c r="F344" s="101"/>
      <c r="G344" s="101"/>
      <c r="H344" s="101"/>
      <c r="I344" s="101"/>
      <c r="J344" s="101"/>
      <c r="K344" s="101"/>
      <c r="L344" s="101">
        <f t="shared" si="130"/>
        <v>0</v>
      </c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>
        <f t="shared" si="131"/>
        <v>0</v>
      </c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</row>
    <row r="345" spans="1:67">
      <c r="A345" s="100" t="s">
        <v>727</v>
      </c>
      <c r="B345" s="101" t="s">
        <v>728</v>
      </c>
      <c r="C345" s="101">
        <f t="shared" si="117"/>
        <v>0</v>
      </c>
      <c r="D345" s="101">
        <f t="shared" si="112"/>
        <v>0</v>
      </c>
      <c r="E345" s="101"/>
      <c r="F345" s="101"/>
      <c r="G345" s="101"/>
      <c r="H345" s="101"/>
      <c r="I345" s="101"/>
      <c r="J345" s="101"/>
      <c r="K345" s="101"/>
      <c r="L345" s="101">
        <f t="shared" si="130"/>
        <v>0</v>
      </c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>
        <f t="shared" si="131"/>
        <v>0</v>
      </c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</row>
    <row r="346" spans="1:67">
      <c r="A346" s="100" t="s">
        <v>729</v>
      </c>
      <c r="B346" s="101" t="s">
        <v>730</v>
      </c>
      <c r="C346" s="101">
        <f t="shared" si="117"/>
        <v>10</v>
      </c>
      <c r="D346" s="101">
        <f>SUM(D347:D348)</f>
        <v>0</v>
      </c>
      <c r="E346" s="101">
        <f t="shared" ref="E346:BO346" si="132">SUM(E347:E348)</f>
        <v>0</v>
      </c>
      <c r="F346" s="101">
        <f t="shared" si="132"/>
        <v>0</v>
      </c>
      <c r="G346" s="101">
        <f t="shared" si="132"/>
        <v>0</v>
      </c>
      <c r="H346" s="101">
        <f t="shared" si="132"/>
        <v>0</v>
      </c>
      <c r="I346" s="101">
        <f t="shared" si="132"/>
        <v>0</v>
      </c>
      <c r="J346" s="101">
        <f t="shared" si="132"/>
        <v>0</v>
      </c>
      <c r="K346" s="101">
        <f t="shared" si="132"/>
        <v>0</v>
      </c>
      <c r="L346" s="101">
        <f t="shared" si="132"/>
        <v>0</v>
      </c>
      <c r="M346" s="101">
        <f t="shared" si="132"/>
        <v>0</v>
      </c>
      <c r="N346" s="101">
        <f t="shared" si="132"/>
        <v>0</v>
      </c>
      <c r="O346" s="101">
        <f t="shared" si="132"/>
        <v>0</v>
      </c>
      <c r="P346" s="101">
        <f t="shared" si="132"/>
        <v>0</v>
      </c>
      <c r="Q346" s="101">
        <f t="shared" si="132"/>
        <v>0</v>
      </c>
      <c r="R346" s="101">
        <f t="shared" si="132"/>
        <v>0</v>
      </c>
      <c r="S346" s="101">
        <f t="shared" si="132"/>
        <v>0</v>
      </c>
      <c r="T346" s="101">
        <f t="shared" si="132"/>
        <v>0</v>
      </c>
      <c r="U346" s="101">
        <f t="shared" si="132"/>
        <v>0</v>
      </c>
      <c r="V346" s="101">
        <f t="shared" si="132"/>
        <v>0</v>
      </c>
      <c r="W346" s="101">
        <f t="shared" si="132"/>
        <v>0</v>
      </c>
      <c r="X346" s="101">
        <f t="shared" si="132"/>
        <v>0</v>
      </c>
      <c r="Y346" s="101">
        <f t="shared" si="132"/>
        <v>0</v>
      </c>
      <c r="Z346" s="101">
        <f t="shared" si="132"/>
        <v>0</v>
      </c>
      <c r="AA346" s="101"/>
      <c r="AB346" s="101"/>
      <c r="AC346" s="101">
        <f t="shared" si="132"/>
        <v>0</v>
      </c>
      <c r="AD346" s="101">
        <f t="shared" si="132"/>
        <v>0</v>
      </c>
      <c r="AE346" s="101">
        <f t="shared" si="132"/>
        <v>0</v>
      </c>
      <c r="AF346" s="101">
        <f t="shared" si="132"/>
        <v>0</v>
      </c>
      <c r="AG346" s="101">
        <f t="shared" si="132"/>
        <v>0</v>
      </c>
      <c r="AH346" s="101">
        <f t="shared" si="132"/>
        <v>0</v>
      </c>
      <c r="AI346" s="101">
        <f t="shared" si="132"/>
        <v>0</v>
      </c>
      <c r="AJ346" s="101">
        <f t="shared" si="132"/>
        <v>10</v>
      </c>
      <c r="AK346" s="101">
        <f t="shared" si="132"/>
        <v>0</v>
      </c>
      <c r="AL346" s="101">
        <f t="shared" si="132"/>
        <v>0</v>
      </c>
      <c r="AM346" s="101">
        <f t="shared" si="132"/>
        <v>0</v>
      </c>
      <c r="AN346" s="101">
        <f t="shared" si="132"/>
        <v>0</v>
      </c>
      <c r="AO346" s="101">
        <f t="shared" si="132"/>
        <v>10</v>
      </c>
      <c r="AP346" s="101">
        <f t="shared" si="132"/>
        <v>0</v>
      </c>
      <c r="AQ346" s="101">
        <f t="shared" si="132"/>
        <v>0</v>
      </c>
      <c r="AR346" s="101">
        <f t="shared" si="132"/>
        <v>0</v>
      </c>
      <c r="AS346" s="101">
        <f t="shared" si="132"/>
        <v>0</v>
      </c>
      <c r="AT346" s="101">
        <f t="shared" si="132"/>
        <v>0</v>
      </c>
      <c r="AU346" s="101">
        <f t="shared" si="132"/>
        <v>0</v>
      </c>
      <c r="AV346" s="101">
        <f t="shared" si="132"/>
        <v>0</v>
      </c>
      <c r="AW346" s="101">
        <f t="shared" si="132"/>
        <v>0</v>
      </c>
      <c r="AX346" s="101">
        <f t="shared" si="132"/>
        <v>0</v>
      </c>
      <c r="AY346" s="101">
        <f t="shared" si="132"/>
        <v>0</v>
      </c>
      <c r="AZ346" s="101"/>
      <c r="BA346" s="101"/>
      <c r="BB346" s="101">
        <f t="shared" si="132"/>
        <v>0</v>
      </c>
      <c r="BC346" s="101">
        <f t="shared" si="132"/>
        <v>0</v>
      </c>
      <c r="BD346" s="101">
        <f t="shared" si="132"/>
        <v>0</v>
      </c>
      <c r="BE346" s="101">
        <f t="shared" si="132"/>
        <v>0</v>
      </c>
      <c r="BF346" s="101">
        <f t="shared" si="132"/>
        <v>0</v>
      </c>
      <c r="BG346" s="101">
        <f t="shared" si="132"/>
        <v>0</v>
      </c>
      <c r="BH346" s="101">
        <f t="shared" si="132"/>
        <v>0</v>
      </c>
      <c r="BI346" s="101">
        <f t="shared" si="132"/>
        <v>0</v>
      </c>
      <c r="BJ346" s="101">
        <f t="shared" si="132"/>
        <v>0</v>
      </c>
      <c r="BK346" s="101">
        <f t="shared" si="132"/>
        <v>0</v>
      </c>
      <c r="BL346" s="101">
        <f t="shared" si="132"/>
        <v>0</v>
      </c>
      <c r="BM346" s="101">
        <f t="shared" si="132"/>
        <v>0</v>
      </c>
      <c r="BN346" s="101">
        <f t="shared" si="132"/>
        <v>0</v>
      </c>
      <c r="BO346" s="101">
        <f t="shared" si="132"/>
        <v>0</v>
      </c>
    </row>
    <row r="347" spans="1:67">
      <c r="A347" s="100">
        <v>2081502</v>
      </c>
      <c r="B347" s="101" t="s">
        <v>731</v>
      </c>
      <c r="C347" s="101">
        <f t="shared" si="117"/>
        <v>0</v>
      </c>
      <c r="D347" s="101">
        <f>SUM(E347:K347)</f>
        <v>0</v>
      </c>
      <c r="E347" s="101"/>
      <c r="F347" s="101"/>
      <c r="G347" s="101"/>
      <c r="H347" s="101"/>
      <c r="I347" s="101"/>
      <c r="J347" s="101"/>
      <c r="K347" s="101"/>
      <c r="L347" s="101">
        <f>SUM(M347:AI347)</f>
        <v>0</v>
      </c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>
        <f>SUM(AK347:AT347)</f>
        <v>0</v>
      </c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</row>
    <row r="348" spans="1:67">
      <c r="A348" s="100" t="s">
        <v>732</v>
      </c>
      <c r="B348" s="101" t="s">
        <v>733</v>
      </c>
      <c r="C348" s="101">
        <f t="shared" si="117"/>
        <v>10</v>
      </c>
      <c r="D348" s="101">
        <f t="shared" si="112"/>
        <v>0</v>
      </c>
      <c r="E348" s="101"/>
      <c r="F348" s="101"/>
      <c r="G348" s="101"/>
      <c r="H348" s="101"/>
      <c r="I348" s="101"/>
      <c r="J348" s="101"/>
      <c r="K348" s="101"/>
      <c r="L348" s="101">
        <f>SUM(M348:AI348)</f>
        <v>0</v>
      </c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>
        <f>SUM(AK348:AT348)</f>
        <v>10</v>
      </c>
      <c r="AK348" s="101"/>
      <c r="AL348" s="101"/>
      <c r="AM348" s="101"/>
      <c r="AN348" s="101"/>
      <c r="AO348" s="101">
        <v>10</v>
      </c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</row>
    <row r="349" spans="1:67">
      <c r="A349" s="100" t="s">
        <v>734</v>
      </c>
      <c r="B349" s="101" t="s">
        <v>735</v>
      </c>
      <c r="C349" s="101">
        <f t="shared" si="117"/>
        <v>0</v>
      </c>
      <c r="D349" s="101">
        <f t="shared" si="112"/>
        <v>0</v>
      </c>
      <c r="E349" s="101"/>
      <c r="F349" s="101"/>
      <c r="G349" s="101"/>
      <c r="H349" s="101"/>
      <c r="I349" s="101"/>
      <c r="J349" s="101"/>
      <c r="K349" s="101"/>
      <c r="L349" s="101">
        <f>SUM(M349:AI349)</f>
        <v>0</v>
      </c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>
        <f>SUM(AK349:AT349)</f>
        <v>0</v>
      </c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</row>
    <row r="350" spans="1:67">
      <c r="A350" s="100" t="s">
        <v>736</v>
      </c>
      <c r="B350" s="101" t="s">
        <v>167</v>
      </c>
      <c r="C350" s="101">
        <f t="shared" si="117"/>
        <v>0</v>
      </c>
      <c r="D350" s="101">
        <f t="shared" si="112"/>
        <v>0</v>
      </c>
      <c r="E350" s="101"/>
      <c r="F350" s="101"/>
      <c r="G350" s="101"/>
      <c r="H350" s="101"/>
      <c r="I350" s="101"/>
      <c r="J350" s="101"/>
      <c r="K350" s="101"/>
      <c r="L350" s="101">
        <f>SUM(M350:AI350)</f>
        <v>0</v>
      </c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>
        <f>SUM(AK350:AT350)</f>
        <v>0</v>
      </c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</row>
    <row r="351" spans="1:67">
      <c r="A351" s="100" t="s">
        <v>737</v>
      </c>
      <c r="B351" s="101" t="s">
        <v>738</v>
      </c>
      <c r="C351" s="101">
        <f t="shared" si="117"/>
        <v>0</v>
      </c>
      <c r="D351" s="101">
        <f t="shared" si="112"/>
        <v>0</v>
      </c>
      <c r="E351" s="101"/>
      <c r="F351" s="101"/>
      <c r="G351" s="101"/>
      <c r="H351" s="101"/>
      <c r="I351" s="101"/>
      <c r="J351" s="101"/>
      <c r="K351" s="101"/>
      <c r="L351" s="101">
        <f>SUM(M351:AI351)</f>
        <v>0</v>
      </c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>
        <f>SUM(AK351:AT351)</f>
        <v>0</v>
      </c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</row>
    <row r="352" spans="1:67">
      <c r="A352" s="100" t="s">
        <v>739</v>
      </c>
      <c r="B352" s="101" t="s">
        <v>740</v>
      </c>
      <c r="C352" s="101">
        <f t="shared" si="117"/>
        <v>30</v>
      </c>
      <c r="D352" s="101">
        <f>SUM(D353:D354)</f>
        <v>0</v>
      </c>
      <c r="E352" s="101">
        <f t="shared" ref="E352:BO352" si="133">SUM(E353:E354)</f>
        <v>0</v>
      </c>
      <c r="F352" s="101">
        <f t="shared" si="133"/>
        <v>0</v>
      </c>
      <c r="G352" s="101">
        <f t="shared" si="133"/>
        <v>0</v>
      </c>
      <c r="H352" s="101">
        <f t="shared" si="133"/>
        <v>0</v>
      </c>
      <c r="I352" s="101">
        <f t="shared" si="133"/>
        <v>0</v>
      </c>
      <c r="J352" s="101">
        <f t="shared" si="133"/>
        <v>0</v>
      </c>
      <c r="K352" s="101">
        <f t="shared" si="133"/>
        <v>0</v>
      </c>
      <c r="L352" s="101">
        <f t="shared" si="133"/>
        <v>0</v>
      </c>
      <c r="M352" s="101">
        <f t="shared" si="133"/>
        <v>0</v>
      </c>
      <c r="N352" s="101">
        <f t="shared" si="133"/>
        <v>0</v>
      </c>
      <c r="O352" s="101">
        <f t="shared" si="133"/>
        <v>0</v>
      </c>
      <c r="P352" s="101">
        <f t="shared" si="133"/>
        <v>0</v>
      </c>
      <c r="Q352" s="101">
        <f t="shared" si="133"/>
        <v>0</v>
      </c>
      <c r="R352" s="101">
        <f t="shared" si="133"/>
        <v>0</v>
      </c>
      <c r="S352" s="101">
        <f t="shared" si="133"/>
        <v>0</v>
      </c>
      <c r="T352" s="101">
        <f t="shared" si="133"/>
        <v>0</v>
      </c>
      <c r="U352" s="101">
        <f t="shared" si="133"/>
        <v>0</v>
      </c>
      <c r="V352" s="101">
        <f t="shared" si="133"/>
        <v>0</v>
      </c>
      <c r="W352" s="101">
        <f t="shared" si="133"/>
        <v>0</v>
      </c>
      <c r="X352" s="101">
        <f t="shared" si="133"/>
        <v>0</v>
      </c>
      <c r="Y352" s="101">
        <f t="shared" si="133"/>
        <v>0</v>
      </c>
      <c r="Z352" s="101">
        <f t="shared" si="133"/>
        <v>0</v>
      </c>
      <c r="AA352" s="101"/>
      <c r="AB352" s="101"/>
      <c r="AC352" s="101">
        <f t="shared" si="133"/>
        <v>0</v>
      </c>
      <c r="AD352" s="101">
        <f t="shared" si="133"/>
        <v>0</v>
      </c>
      <c r="AE352" s="101">
        <f t="shared" si="133"/>
        <v>0</v>
      </c>
      <c r="AF352" s="101">
        <f t="shared" si="133"/>
        <v>0</v>
      </c>
      <c r="AG352" s="101">
        <f t="shared" si="133"/>
        <v>0</v>
      </c>
      <c r="AH352" s="101">
        <f t="shared" si="133"/>
        <v>0</v>
      </c>
      <c r="AI352" s="101">
        <f t="shared" si="133"/>
        <v>0</v>
      </c>
      <c r="AJ352" s="101">
        <f t="shared" si="133"/>
        <v>30</v>
      </c>
      <c r="AK352" s="101">
        <f t="shared" si="133"/>
        <v>0</v>
      </c>
      <c r="AL352" s="101">
        <f t="shared" si="133"/>
        <v>0</v>
      </c>
      <c r="AM352" s="101">
        <f t="shared" si="133"/>
        <v>30</v>
      </c>
      <c r="AN352" s="101">
        <f t="shared" si="133"/>
        <v>0</v>
      </c>
      <c r="AO352" s="101">
        <f t="shared" si="133"/>
        <v>0</v>
      </c>
      <c r="AP352" s="101">
        <f t="shared" si="133"/>
        <v>0</v>
      </c>
      <c r="AQ352" s="101">
        <f t="shared" si="133"/>
        <v>0</v>
      </c>
      <c r="AR352" s="101">
        <f t="shared" si="133"/>
        <v>0</v>
      </c>
      <c r="AS352" s="101">
        <f t="shared" si="133"/>
        <v>0</v>
      </c>
      <c r="AT352" s="101">
        <f t="shared" si="133"/>
        <v>0</v>
      </c>
      <c r="AU352" s="101">
        <f t="shared" si="133"/>
        <v>0</v>
      </c>
      <c r="AV352" s="101">
        <f t="shared" si="133"/>
        <v>0</v>
      </c>
      <c r="AW352" s="101">
        <f t="shared" si="133"/>
        <v>0</v>
      </c>
      <c r="AX352" s="101">
        <f t="shared" si="133"/>
        <v>0</v>
      </c>
      <c r="AY352" s="101">
        <f t="shared" si="133"/>
        <v>0</v>
      </c>
      <c r="AZ352" s="101"/>
      <c r="BA352" s="101"/>
      <c r="BB352" s="101">
        <f t="shared" si="133"/>
        <v>0</v>
      </c>
      <c r="BC352" s="101">
        <f t="shared" si="133"/>
        <v>0</v>
      </c>
      <c r="BD352" s="101">
        <f t="shared" si="133"/>
        <v>0</v>
      </c>
      <c r="BE352" s="101">
        <f t="shared" si="133"/>
        <v>0</v>
      </c>
      <c r="BF352" s="101">
        <f t="shared" si="133"/>
        <v>0</v>
      </c>
      <c r="BG352" s="101">
        <f t="shared" si="133"/>
        <v>0</v>
      </c>
      <c r="BH352" s="101">
        <f t="shared" si="133"/>
        <v>0</v>
      </c>
      <c r="BI352" s="101">
        <f t="shared" si="133"/>
        <v>0</v>
      </c>
      <c r="BJ352" s="101">
        <f t="shared" si="133"/>
        <v>0</v>
      </c>
      <c r="BK352" s="101">
        <f t="shared" si="133"/>
        <v>0</v>
      </c>
      <c r="BL352" s="101">
        <f t="shared" si="133"/>
        <v>0</v>
      </c>
      <c r="BM352" s="101">
        <f t="shared" si="133"/>
        <v>0</v>
      </c>
      <c r="BN352" s="101">
        <f t="shared" si="133"/>
        <v>0</v>
      </c>
      <c r="BO352" s="101">
        <f t="shared" si="133"/>
        <v>195</v>
      </c>
    </row>
    <row r="353" spans="1:67">
      <c r="A353" s="100" t="s">
        <v>741</v>
      </c>
      <c r="B353" s="101" t="s">
        <v>742</v>
      </c>
      <c r="C353" s="101">
        <f t="shared" si="117"/>
        <v>20</v>
      </c>
      <c r="D353" s="101">
        <f t="shared" si="112"/>
        <v>0</v>
      </c>
      <c r="E353" s="101"/>
      <c r="F353" s="101"/>
      <c r="G353" s="101"/>
      <c r="H353" s="101"/>
      <c r="I353" s="101"/>
      <c r="J353" s="101"/>
      <c r="K353" s="101"/>
      <c r="L353" s="101">
        <f>SUM(M353:AI353)</f>
        <v>0</v>
      </c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>
        <f>SUM(AK353:AT353)</f>
        <v>20</v>
      </c>
      <c r="AK353" s="101"/>
      <c r="AL353" s="101"/>
      <c r="AM353" s="101">
        <v>20</v>
      </c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>
        <v>195</v>
      </c>
    </row>
    <row r="354" spans="1:67">
      <c r="A354" s="100" t="s">
        <v>743</v>
      </c>
      <c r="B354" s="101" t="s">
        <v>744</v>
      </c>
      <c r="C354" s="101">
        <f t="shared" si="117"/>
        <v>10</v>
      </c>
      <c r="D354" s="101">
        <f t="shared" si="112"/>
        <v>0</v>
      </c>
      <c r="E354" s="101"/>
      <c r="F354" s="101"/>
      <c r="G354" s="101"/>
      <c r="H354" s="101"/>
      <c r="I354" s="101"/>
      <c r="J354" s="101"/>
      <c r="K354" s="101"/>
      <c r="L354" s="101">
        <f>SUM(M354:AI354)</f>
        <v>0</v>
      </c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>
        <f>SUM(AK354:AT354)</f>
        <v>10</v>
      </c>
      <c r="AK354" s="101"/>
      <c r="AL354" s="101"/>
      <c r="AM354" s="101">
        <v>10</v>
      </c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</row>
    <row r="355" spans="1:67">
      <c r="A355" s="100" t="s">
        <v>745</v>
      </c>
      <c r="B355" s="101" t="s">
        <v>746</v>
      </c>
      <c r="C355" s="101">
        <f t="shared" si="117"/>
        <v>0</v>
      </c>
      <c r="D355" s="101">
        <f t="shared" si="112"/>
        <v>0</v>
      </c>
      <c r="E355" s="101"/>
      <c r="F355" s="101"/>
      <c r="G355" s="101"/>
      <c r="H355" s="101"/>
      <c r="I355" s="101"/>
      <c r="J355" s="101"/>
      <c r="K355" s="101"/>
      <c r="L355" s="101">
        <f>SUM(M355:AI355)</f>
        <v>0</v>
      </c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>
        <f>SUM(AK355:AT355)</f>
        <v>0</v>
      </c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</row>
    <row r="356" spans="1:67">
      <c r="A356" s="100" t="s">
        <v>747</v>
      </c>
      <c r="B356" s="101" t="s">
        <v>748</v>
      </c>
      <c r="C356" s="101">
        <f t="shared" si="117"/>
        <v>0</v>
      </c>
      <c r="D356" s="101">
        <f t="shared" si="112"/>
        <v>0</v>
      </c>
      <c r="E356" s="101"/>
      <c r="F356" s="101"/>
      <c r="G356" s="101"/>
      <c r="H356" s="101"/>
      <c r="I356" s="101"/>
      <c r="J356" s="101"/>
      <c r="K356" s="101"/>
      <c r="L356" s="101">
        <f>SUM(M356:AI356)</f>
        <v>0</v>
      </c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>
        <f>SUM(AK356:AT356)</f>
        <v>0</v>
      </c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</row>
    <row r="357" spans="1:67">
      <c r="A357" s="100" t="s">
        <v>749</v>
      </c>
      <c r="B357" s="101" t="s">
        <v>750</v>
      </c>
      <c r="C357" s="101">
        <f t="shared" si="117"/>
        <v>5.6</v>
      </c>
      <c r="D357" s="101">
        <f>SUM(D358:D359)</f>
        <v>0</v>
      </c>
      <c r="E357" s="101">
        <f t="shared" ref="E357:BO357" si="134">SUM(E358:E359)</f>
        <v>0</v>
      </c>
      <c r="F357" s="101">
        <f t="shared" si="134"/>
        <v>0</v>
      </c>
      <c r="G357" s="101">
        <f t="shared" si="134"/>
        <v>0</v>
      </c>
      <c r="H357" s="101">
        <f t="shared" si="134"/>
        <v>0</v>
      </c>
      <c r="I357" s="101">
        <f t="shared" si="134"/>
        <v>0</v>
      </c>
      <c r="J357" s="101">
        <f t="shared" si="134"/>
        <v>0</v>
      </c>
      <c r="K357" s="101">
        <f t="shared" si="134"/>
        <v>0</v>
      </c>
      <c r="L357" s="101">
        <f t="shared" si="134"/>
        <v>0</v>
      </c>
      <c r="M357" s="101">
        <f t="shared" si="134"/>
        <v>0</v>
      </c>
      <c r="N357" s="101">
        <f t="shared" si="134"/>
        <v>0</v>
      </c>
      <c r="O357" s="101">
        <f t="shared" si="134"/>
        <v>0</v>
      </c>
      <c r="P357" s="101">
        <f t="shared" si="134"/>
        <v>0</v>
      </c>
      <c r="Q357" s="101">
        <f t="shared" si="134"/>
        <v>0</v>
      </c>
      <c r="R357" s="101">
        <f t="shared" si="134"/>
        <v>0</v>
      </c>
      <c r="S357" s="101">
        <f t="shared" si="134"/>
        <v>0</v>
      </c>
      <c r="T357" s="101">
        <f t="shared" si="134"/>
        <v>0</v>
      </c>
      <c r="U357" s="101">
        <f t="shared" si="134"/>
        <v>0</v>
      </c>
      <c r="V357" s="101">
        <f t="shared" si="134"/>
        <v>0</v>
      </c>
      <c r="W357" s="101">
        <f t="shared" si="134"/>
        <v>0</v>
      </c>
      <c r="X357" s="101">
        <f t="shared" si="134"/>
        <v>0</v>
      </c>
      <c r="Y357" s="101">
        <f t="shared" si="134"/>
        <v>0</v>
      </c>
      <c r="Z357" s="101">
        <f t="shared" si="134"/>
        <v>0</v>
      </c>
      <c r="AA357" s="101"/>
      <c r="AB357" s="101"/>
      <c r="AC357" s="101">
        <f t="shared" si="134"/>
        <v>0</v>
      </c>
      <c r="AD357" s="101">
        <f t="shared" si="134"/>
        <v>0</v>
      </c>
      <c r="AE357" s="101">
        <f t="shared" si="134"/>
        <v>0</v>
      </c>
      <c r="AF357" s="101">
        <f t="shared" si="134"/>
        <v>0</v>
      </c>
      <c r="AG357" s="101">
        <f t="shared" si="134"/>
        <v>0</v>
      </c>
      <c r="AH357" s="101">
        <f t="shared" si="134"/>
        <v>0</v>
      </c>
      <c r="AI357" s="101">
        <f t="shared" si="134"/>
        <v>0</v>
      </c>
      <c r="AJ357" s="101">
        <f t="shared" si="134"/>
        <v>5.6</v>
      </c>
      <c r="AK357" s="101">
        <f t="shared" si="134"/>
        <v>0</v>
      </c>
      <c r="AL357" s="101">
        <f t="shared" si="134"/>
        <v>0</v>
      </c>
      <c r="AM357" s="101">
        <f t="shared" si="134"/>
        <v>4.74</v>
      </c>
      <c r="AN357" s="101">
        <f t="shared" si="134"/>
        <v>0.86</v>
      </c>
      <c r="AO357" s="101">
        <f t="shared" si="134"/>
        <v>0</v>
      </c>
      <c r="AP357" s="101">
        <f t="shared" si="134"/>
        <v>0</v>
      </c>
      <c r="AQ357" s="101">
        <f t="shared" si="134"/>
        <v>0</v>
      </c>
      <c r="AR357" s="101">
        <f t="shared" si="134"/>
        <v>0</v>
      </c>
      <c r="AS357" s="101">
        <f t="shared" si="134"/>
        <v>0</v>
      </c>
      <c r="AT357" s="101">
        <f t="shared" si="134"/>
        <v>0</v>
      </c>
      <c r="AU357" s="101">
        <f t="shared" si="134"/>
        <v>0</v>
      </c>
      <c r="AV357" s="101">
        <f t="shared" si="134"/>
        <v>0</v>
      </c>
      <c r="AW357" s="101">
        <f t="shared" si="134"/>
        <v>0</v>
      </c>
      <c r="AX357" s="101">
        <f t="shared" si="134"/>
        <v>0</v>
      </c>
      <c r="AY357" s="101">
        <f t="shared" si="134"/>
        <v>0</v>
      </c>
      <c r="AZ357" s="101"/>
      <c r="BA357" s="101"/>
      <c r="BB357" s="101">
        <f t="shared" si="134"/>
        <v>0</v>
      </c>
      <c r="BC357" s="101">
        <f t="shared" si="134"/>
        <v>0</v>
      </c>
      <c r="BD357" s="101">
        <f t="shared" si="134"/>
        <v>0</v>
      </c>
      <c r="BE357" s="101">
        <f t="shared" si="134"/>
        <v>0</v>
      </c>
      <c r="BF357" s="101">
        <f t="shared" si="134"/>
        <v>0</v>
      </c>
      <c r="BG357" s="101">
        <f t="shared" si="134"/>
        <v>0</v>
      </c>
      <c r="BH357" s="101">
        <f t="shared" si="134"/>
        <v>0</v>
      </c>
      <c r="BI357" s="101">
        <f t="shared" si="134"/>
        <v>0</v>
      </c>
      <c r="BJ357" s="101">
        <f t="shared" si="134"/>
        <v>0</v>
      </c>
      <c r="BK357" s="101">
        <f t="shared" si="134"/>
        <v>0</v>
      </c>
      <c r="BL357" s="101">
        <f t="shared" si="134"/>
        <v>0</v>
      </c>
      <c r="BM357" s="101">
        <f t="shared" si="134"/>
        <v>0</v>
      </c>
      <c r="BN357" s="101">
        <f t="shared" si="134"/>
        <v>0</v>
      </c>
      <c r="BO357" s="101">
        <f t="shared" si="134"/>
        <v>0</v>
      </c>
    </row>
    <row r="358" spans="1:67">
      <c r="A358" s="100" t="s">
        <v>751</v>
      </c>
      <c r="B358" s="101" t="s">
        <v>752</v>
      </c>
      <c r="C358" s="101">
        <f t="shared" si="117"/>
        <v>0</v>
      </c>
      <c r="D358" s="101">
        <f t="shared" si="112"/>
        <v>0</v>
      </c>
      <c r="E358" s="101"/>
      <c r="F358" s="101"/>
      <c r="G358" s="101"/>
      <c r="H358" s="101"/>
      <c r="I358" s="101"/>
      <c r="J358" s="101"/>
      <c r="K358" s="101"/>
      <c r="L358" s="101">
        <f>SUM(M358:AI358)</f>
        <v>0</v>
      </c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>
        <f>SUM(AK358:AT358)</f>
        <v>0</v>
      </c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</row>
    <row r="359" spans="1:67">
      <c r="A359" s="100" t="s">
        <v>753</v>
      </c>
      <c r="B359" s="101" t="s">
        <v>754</v>
      </c>
      <c r="C359" s="101">
        <f t="shared" si="117"/>
        <v>5.6</v>
      </c>
      <c r="D359" s="101">
        <f t="shared" si="112"/>
        <v>0</v>
      </c>
      <c r="E359" s="101"/>
      <c r="F359" s="101"/>
      <c r="G359" s="101"/>
      <c r="H359" s="101"/>
      <c r="I359" s="101"/>
      <c r="J359" s="101"/>
      <c r="K359" s="101"/>
      <c r="L359" s="101">
        <f>SUM(M359:AI359)</f>
        <v>0</v>
      </c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>
        <f>SUM(AK359:AT359)</f>
        <v>5.6</v>
      </c>
      <c r="AK359" s="101"/>
      <c r="AL359" s="101"/>
      <c r="AM359" s="101">
        <v>4.74</v>
      </c>
      <c r="AN359" s="101">
        <v>0.86</v>
      </c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</row>
    <row r="360" spans="1:67">
      <c r="A360" s="100">
        <v>20825</v>
      </c>
      <c r="B360" s="101" t="s">
        <v>755</v>
      </c>
      <c r="C360" s="101">
        <f t="shared" si="117"/>
        <v>0</v>
      </c>
      <c r="D360" s="101">
        <f>SUM(D361)</f>
        <v>0</v>
      </c>
      <c r="E360" s="101">
        <f t="shared" ref="E360:BO360" si="135">SUM(E361)</f>
        <v>0</v>
      </c>
      <c r="F360" s="101">
        <f t="shared" si="135"/>
        <v>0</v>
      </c>
      <c r="G360" s="101">
        <f t="shared" si="135"/>
        <v>0</v>
      </c>
      <c r="H360" s="101">
        <f t="shared" si="135"/>
        <v>0</v>
      </c>
      <c r="I360" s="101">
        <f t="shared" si="135"/>
        <v>0</v>
      </c>
      <c r="J360" s="101">
        <f t="shared" si="135"/>
        <v>0</v>
      </c>
      <c r="K360" s="101">
        <f t="shared" si="135"/>
        <v>0</v>
      </c>
      <c r="L360" s="101">
        <f t="shared" si="135"/>
        <v>0</v>
      </c>
      <c r="M360" s="101">
        <f t="shared" si="135"/>
        <v>0</v>
      </c>
      <c r="N360" s="101">
        <f t="shared" si="135"/>
        <v>0</v>
      </c>
      <c r="O360" s="101">
        <f t="shared" si="135"/>
        <v>0</v>
      </c>
      <c r="P360" s="101">
        <f t="shared" si="135"/>
        <v>0</v>
      </c>
      <c r="Q360" s="101">
        <f t="shared" si="135"/>
        <v>0</v>
      </c>
      <c r="R360" s="101">
        <f t="shared" si="135"/>
        <v>0</v>
      </c>
      <c r="S360" s="101">
        <f t="shared" si="135"/>
        <v>0</v>
      </c>
      <c r="T360" s="101">
        <f t="shared" si="135"/>
        <v>0</v>
      </c>
      <c r="U360" s="101">
        <f t="shared" si="135"/>
        <v>0</v>
      </c>
      <c r="V360" s="101">
        <f t="shared" si="135"/>
        <v>0</v>
      </c>
      <c r="W360" s="101">
        <f t="shared" si="135"/>
        <v>0</v>
      </c>
      <c r="X360" s="101">
        <f t="shared" si="135"/>
        <v>0</v>
      </c>
      <c r="Y360" s="101">
        <f t="shared" si="135"/>
        <v>0</v>
      </c>
      <c r="Z360" s="101">
        <f t="shared" si="135"/>
        <v>0</v>
      </c>
      <c r="AA360" s="101"/>
      <c r="AB360" s="101"/>
      <c r="AC360" s="101">
        <f t="shared" si="135"/>
        <v>0</v>
      </c>
      <c r="AD360" s="101">
        <f t="shared" si="135"/>
        <v>0</v>
      </c>
      <c r="AE360" s="101">
        <f t="shared" si="135"/>
        <v>0</v>
      </c>
      <c r="AF360" s="101">
        <f t="shared" si="135"/>
        <v>0</v>
      </c>
      <c r="AG360" s="101">
        <f t="shared" si="135"/>
        <v>0</v>
      </c>
      <c r="AH360" s="101">
        <f t="shared" si="135"/>
        <v>0</v>
      </c>
      <c r="AI360" s="101">
        <f t="shared" si="135"/>
        <v>0</v>
      </c>
      <c r="AJ360" s="101">
        <f t="shared" si="135"/>
        <v>0</v>
      </c>
      <c r="AK360" s="101">
        <f t="shared" si="135"/>
        <v>0</v>
      </c>
      <c r="AL360" s="101">
        <f t="shared" si="135"/>
        <v>0</v>
      </c>
      <c r="AM360" s="101">
        <f t="shared" si="135"/>
        <v>0</v>
      </c>
      <c r="AN360" s="101">
        <f t="shared" si="135"/>
        <v>0</v>
      </c>
      <c r="AO360" s="101">
        <f t="shared" si="135"/>
        <v>0</v>
      </c>
      <c r="AP360" s="101">
        <f t="shared" si="135"/>
        <v>0</v>
      </c>
      <c r="AQ360" s="101">
        <f t="shared" si="135"/>
        <v>0</v>
      </c>
      <c r="AR360" s="101">
        <f t="shared" si="135"/>
        <v>0</v>
      </c>
      <c r="AS360" s="101">
        <f t="shared" si="135"/>
        <v>0</v>
      </c>
      <c r="AT360" s="101">
        <f t="shared" si="135"/>
        <v>0</v>
      </c>
      <c r="AU360" s="101">
        <f t="shared" si="135"/>
        <v>0</v>
      </c>
      <c r="AV360" s="101">
        <f t="shared" si="135"/>
        <v>0</v>
      </c>
      <c r="AW360" s="101">
        <f t="shared" si="135"/>
        <v>0</v>
      </c>
      <c r="AX360" s="101">
        <f t="shared" si="135"/>
        <v>0</v>
      </c>
      <c r="AY360" s="101">
        <f t="shared" si="135"/>
        <v>0</v>
      </c>
      <c r="AZ360" s="101"/>
      <c r="BA360" s="101"/>
      <c r="BB360" s="101">
        <f t="shared" si="135"/>
        <v>0</v>
      </c>
      <c r="BC360" s="101">
        <f t="shared" si="135"/>
        <v>0</v>
      </c>
      <c r="BD360" s="101">
        <f t="shared" si="135"/>
        <v>0</v>
      </c>
      <c r="BE360" s="101">
        <f t="shared" si="135"/>
        <v>0</v>
      </c>
      <c r="BF360" s="101">
        <f t="shared" si="135"/>
        <v>0</v>
      </c>
      <c r="BG360" s="101">
        <f t="shared" si="135"/>
        <v>0</v>
      </c>
      <c r="BH360" s="101">
        <f t="shared" si="135"/>
        <v>0</v>
      </c>
      <c r="BI360" s="101">
        <f t="shared" si="135"/>
        <v>0</v>
      </c>
      <c r="BJ360" s="101">
        <f t="shared" si="135"/>
        <v>0</v>
      </c>
      <c r="BK360" s="101">
        <f t="shared" si="135"/>
        <v>0</v>
      </c>
      <c r="BL360" s="101">
        <f t="shared" si="135"/>
        <v>0</v>
      </c>
      <c r="BM360" s="101">
        <f t="shared" si="135"/>
        <v>0</v>
      </c>
      <c r="BN360" s="101">
        <f t="shared" si="135"/>
        <v>0</v>
      </c>
      <c r="BO360" s="101">
        <f t="shared" si="135"/>
        <v>0</v>
      </c>
    </row>
    <row r="361" spans="1:67">
      <c r="A361" s="100">
        <v>2082502</v>
      </c>
      <c r="B361" s="101" t="s">
        <v>756</v>
      </c>
      <c r="C361" s="101">
        <f t="shared" si="117"/>
        <v>0</v>
      </c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>
        <f>SUM(AK361:AT361)</f>
        <v>0</v>
      </c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</row>
    <row r="362" spans="1:67">
      <c r="A362" s="100" t="s">
        <v>757</v>
      </c>
      <c r="B362" s="101" t="s">
        <v>758</v>
      </c>
      <c r="C362" s="101">
        <f t="shared" si="117"/>
        <v>510</v>
      </c>
      <c r="D362" s="101">
        <f>SUM(D363)</f>
        <v>0</v>
      </c>
      <c r="E362" s="101">
        <f t="shared" ref="E362:BO362" si="136">SUM(E363)</f>
        <v>0</v>
      </c>
      <c r="F362" s="101">
        <f t="shared" si="136"/>
        <v>0</v>
      </c>
      <c r="G362" s="101">
        <f t="shared" si="136"/>
        <v>0</v>
      </c>
      <c r="H362" s="101">
        <f t="shared" si="136"/>
        <v>0</v>
      </c>
      <c r="I362" s="101">
        <f t="shared" si="136"/>
        <v>0</v>
      </c>
      <c r="J362" s="101">
        <f t="shared" si="136"/>
        <v>0</v>
      </c>
      <c r="K362" s="101">
        <f t="shared" si="136"/>
        <v>0</v>
      </c>
      <c r="L362" s="101">
        <f t="shared" si="136"/>
        <v>0</v>
      </c>
      <c r="M362" s="101">
        <f t="shared" si="136"/>
        <v>0</v>
      </c>
      <c r="N362" s="101">
        <f t="shared" si="136"/>
        <v>0</v>
      </c>
      <c r="O362" s="101">
        <f t="shared" si="136"/>
        <v>0</v>
      </c>
      <c r="P362" s="101">
        <f t="shared" si="136"/>
        <v>0</v>
      </c>
      <c r="Q362" s="101">
        <f t="shared" si="136"/>
        <v>0</v>
      </c>
      <c r="R362" s="101">
        <f t="shared" si="136"/>
        <v>0</v>
      </c>
      <c r="S362" s="101">
        <f t="shared" si="136"/>
        <v>0</v>
      </c>
      <c r="T362" s="101">
        <f t="shared" si="136"/>
        <v>0</v>
      </c>
      <c r="U362" s="101">
        <f t="shared" si="136"/>
        <v>0</v>
      </c>
      <c r="V362" s="101">
        <f t="shared" si="136"/>
        <v>0</v>
      </c>
      <c r="W362" s="101">
        <f t="shared" si="136"/>
        <v>0</v>
      </c>
      <c r="X362" s="101">
        <f t="shared" si="136"/>
        <v>0</v>
      </c>
      <c r="Y362" s="101">
        <f t="shared" si="136"/>
        <v>0</v>
      </c>
      <c r="Z362" s="101">
        <f t="shared" si="136"/>
        <v>0</v>
      </c>
      <c r="AA362" s="101"/>
      <c r="AB362" s="101"/>
      <c r="AC362" s="101">
        <f t="shared" si="136"/>
        <v>0</v>
      </c>
      <c r="AD362" s="101">
        <f t="shared" si="136"/>
        <v>0</v>
      </c>
      <c r="AE362" s="101">
        <f t="shared" si="136"/>
        <v>0</v>
      </c>
      <c r="AF362" s="101">
        <f t="shared" si="136"/>
        <v>0</v>
      </c>
      <c r="AG362" s="101">
        <f t="shared" si="136"/>
        <v>0</v>
      </c>
      <c r="AH362" s="101">
        <f t="shared" si="136"/>
        <v>0</v>
      </c>
      <c r="AI362" s="101">
        <f t="shared" si="136"/>
        <v>0</v>
      </c>
      <c r="AJ362" s="101">
        <f t="shared" si="136"/>
        <v>10</v>
      </c>
      <c r="AK362" s="101">
        <f t="shared" si="136"/>
        <v>0</v>
      </c>
      <c r="AL362" s="101">
        <f t="shared" si="136"/>
        <v>0</v>
      </c>
      <c r="AM362" s="101">
        <f t="shared" si="136"/>
        <v>0</v>
      </c>
      <c r="AN362" s="101">
        <f t="shared" si="136"/>
        <v>10</v>
      </c>
      <c r="AO362" s="101">
        <f t="shared" si="136"/>
        <v>0</v>
      </c>
      <c r="AP362" s="101">
        <f t="shared" si="136"/>
        <v>0</v>
      </c>
      <c r="AQ362" s="101">
        <f t="shared" si="136"/>
        <v>0</v>
      </c>
      <c r="AR362" s="101">
        <f t="shared" si="136"/>
        <v>0</v>
      </c>
      <c r="AS362" s="101">
        <f t="shared" si="136"/>
        <v>0</v>
      </c>
      <c r="AT362" s="101">
        <f t="shared" si="136"/>
        <v>0</v>
      </c>
      <c r="AU362" s="101">
        <f t="shared" si="136"/>
        <v>500</v>
      </c>
      <c r="AV362" s="101">
        <f t="shared" si="136"/>
        <v>500</v>
      </c>
      <c r="AW362" s="101">
        <f t="shared" si="136"/>
        <v>0</v>
      </c>
      <c r="AX362" s="101">
        <f t="shared" si="136"/>
        <v>0</v>
      </c>
      <c r="AY362" s="101">
        <f t="shared" si="136"/>
        <v>0</v>
      </c>
      <c r="AZ362" s="101"/>
      <c r="BA362" s="101"/>
      <c r="BB362" s="101">
        <f t="shared" si="136"/>
        <v>0</v>
      </c>
      <c r="BC362" s="101">
        <f t="shared" si="136"/>
        <v>0</v>
      </c>
      <c r="BD362" s="101">
        <f t="shared" si="136"/>
        <v>0</v>
      </c>
      <c r="BE362" s="101">
        <f t="shared" si="136"/>
        <v>0</v>
      </c>
      <c r="BF362" s="101">
        <f t="shared" si="136"/>
        <v>0</v>
      </c>
      <c r="BG362" s="101">
        <f t="shared" si="136"/>
        <v>0</v>
      </c>
      <c r="BH362" s="101">
        <f t="shared" si="136"/>
        <v>0</v>
      </c>
      <c r="BI362" s="101">
        <f t="shared" si="136"/>
        <v>0</v>
      </c>
      <c r="BJ362" s="101">
        <f t="shared" si="136"/>
        <v>0</v>
      </c>
      <c r="BK362" s="101">
        <f t="shared" si="136"/>
        <v>0</v>
      </c>
      <c r="BL362" s="101">
        <f t="shared" si="136"/>
        <v>0</v>
      </c>
      <c r="BM362" s="101">
        <f t="shared" si="136"/>
        <v>0</v>
      </c>
      <c r="BN362" s="101">
        <f t="shared" si="136"/>
        <v>0</v>
      </c>
      <c r="BO362" s="101">
        <f t="shared" si="136"/>
        <v>3</v>
      </c>
    </row>
    <row r="363" spans="1:67">
      <c r="A363" s="100" t="s">
        <v>759</v>
      </c>
      <c r="B363" s="101" t="s">
        <v>758</v>
      </c>
      <c r="C363" s="101">
        <f t="shared" si="117"/>
        <v>510</v>
      </c>
      <c r="D363" s="101">
        <f t="shared" si="112"/>
        <v>0</v>
      </c>
      <c r="E363" s="101"/>
      <c r="F363" s="101"/>
      <c r="G363" s="101"/>
      <c r="H363" s="101"/>
      <c r="I363" s="101"/>
      <c r="J363" s="101"/>
      <c r="K363" s="101"/>
      <c r="L363" s="101">
        <f t="shared" ref="L363:L378" si="137">SUM(M363:AI363)</f>
        <v>0</v>
      </c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>
        <f>SUM(AK363:AT363)</f>
        <v>10</v>
      </c>
      <c r="AK363" s="101"/>
      <c r="AL363" s="101"/>
      <c r="AM363" s="101"/>
      <c r="AN363" s="101">
        <v>10</v>
      </c>
      <c r="AO363" s="101"/>
      <c r="AP363" s="101"/>
      <c r="AQ363" s="101"/>
      <c r="AR363" s="101"/>
      <c r="AS363" s="101"/>
      <c r="AT363" s="101"/>
      <c r="AU363" s="101">
        <f>SUM(AV363:AW363)</f>
        <v>500</v>
      </c>
      <c r="AV363" s="101">
        <v>500</v>
      </c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>
        <v>3</v>
      </c>
    </row>
    <row r="364" spans="1:67">
      <c r="A364" s="100" t="s">
        <v>760</v>
      </c>
      <c r="B364" s="101" t="s">
        <v>131</v>
      </c>
      <c r="C364" s="101">
        <f t="shared" si="117"/>
        <v>2361.85191588</v>
      </c>
      <c r="D364" s="101">
        <f>D365+D370+D379+D382+D390+D398+D402+D409</f>
        <v>1517.200754</v>
      </c>
      <c r="E364" s="101">
        <f t="shared" ref="E364:BO364" si="138">E365+E370+E379+E382+E390+E398+E402+E409</f>
        <v>227.33848</v>
      </c>
      <c r="F364" s="101">
        <f t="shared" si="138"/>
        <v>31.614</v>
      </c>
      <c r="G364" s="101">
        <f t="shared" si="138"/>
        <v>5.164</v>
      </c>
      <c r="H364" s="101">
        <f t="shared" si="138"/>
        <v>1100.268454</v>
      </c>
      <c r="I364" s="101">
        <f t="shared" si="138"/>
        <v>0</v>
      </c>
      <c r="J364" s="101">
        <f t="shared" si="138"/>
        <v>119.08582</v>
      </c>
      <c r="K364" s="101">
        <f t="shared" si="138"/>
        <v>33.73</v>
      </c>
      <c r="L364" s="101">
        <f t="shared" si="137"/>
        <v>95.77236188</v>
      </c>
      <c r="M364" s="101">
        <f>M365+M370+M379+M382+M390+M398+M402+M409</f>
        <v>2.59</v>
      </c>
      <c r="N364" s="101">
        <f t="shared" si="138"/>
        <v>0.83</v>
      </c>
      <c r="O364" s="101">
        <f t="shared" si="138"/>
        <v>0</v>
      </c>
      <c r="P364" s="101">
        <f t="shared" si="138"/>
        <v>0.036</v>
      </c>
      <c r="Q364" s="101">
        <f t="shared" si="138"/>
        <v>1.794</v>
      </c>
      <c r="R364" s="101">
        <f t="shared" si="138"/>
        <v>2.12516</v>
      </c>
      <c r="S364" s="101">
        <f t="shared" si="138"/>
        <v>14.83968</v>
      </c>
      <c r="T364" s="101">
        <f t="shared" si="138"/>
        <v>0</v>
      </c>
      <c r="U364" s="101">
        <f t="shared" si="138"/>
        <v>3.71</v>
      </c>
      <c r="V364" s="101">
        <f t="shared" si="138"/>
        <v>0</v>
      </c>
      <c r="W364" s="101">
        <f t="shared" si="138"/>
        <v>6.49</v>
      </c>
      <c r="X364" s="101">
        <f t="shared" si="138"/>
        <v>0</v>
      </c>
      <c r="Y364" s="101">
        <f t="shared" si="138"/>
        <v>0.738</v>
      </c>
      <c r="Z364" s="101">
        <f t="shared" si="138"/>
        <v>3.988389</v>
      </c>
      <c r="AA364" s="101">
        <f t="shared" si="138"/>
        <v>0.45885888</v>
      </c>
      <c r="AB364" s="101">
        <f t="shared" si="138"/>
        <v>1.7</v>
      </c>
      <c r="AC364" s="101">
        <f t="shared" si="138"/>
        <v>3</v>
      </c>
      <c r="AD364" s="101">
        <f t="shared" si="138"/>
        <v>8.87</v>
      </c>
      <c r="AE364" s="101">
        <f t="shared" si="138"/>
        <v>0</v>
      </c>
      <c r="AF364" s="101">
        <f t="shared" si="138"/>
        <v>3.7194055</v>
      </c>
      <c r="AG364" s="101">
        <f t="shared" si="138"/>
        <v>4.9488685</v>
      </c>
      <c r="AH364" s="101">
        <f t="shared" si="138"/>
        <v>15.8</v>
      </c>
      <c r="AI364" s="101">
        <f t="shared" si="138"/>
        <v>20.134</v>
      </c>
      <c r="AJ364" s="101">
        <f t="shared" si="138"/>
        <v>746.0588</v>
      </c>
      <c r="AK364" s="101">
        <f t="shared" si="138"/>
        <v>1.85</v>
      </c>
      <c r="AL364" s="101">
        <f t="shared" si="138"/>
        <v>0</v>
      </c>
      <c r="AM364" s="101">
        <f t="shared" si="138"/>
        <v>0</v>
      </c>
      <c r="AN364" s="101">
        <f t="shared" si="138"/>
        <v>150.23</v>
      </c>
      <c r="AO364" s="101">
        <f t="shared" si="138"/>
        <v>26.5</v>
      </c>
      <c r="AP364" s="101">
        <f t="shared" si="138"/>
        <v>451.1</v>
      </c>
      <c r="AQ364" s="101">
        <f t="shared" si="138"/>
        <v>4.28</v>
      </c>
      <c r="AR364" s="101">
        <f t="shared" si="138"/>
        <v>0</v>
      </c>
      <c r="AS364" s="101">
        <f t="shared" si="138"/>
        <v>0</v>
      </c>
      <c r="AT364" s="101">
        <f t="shared" si="138"/>
        <v>112.0988</v>
      </c>
      <c r="AU364" s="101">
        <f t="shared" si="138"/>
        <v>0</v>
      </c>
      <c r="AV364" s="101">
        <f t="shared" si="138"/>
        <v>0</v>
      </c>
      <c r="AW364" s="101">
        <f t="shared" si="138"/>
        <v>0</v>
      </c>
      <c r="AX364" s="101"/>
      <c r="AY364" s="101"/>
      <c r="AZ364" s="101"/>
      <c r="BA364" s="101"/>
      <c r="BB364" s="101">
        <f t="shared" si="138"/>
        <v>2.82</v>
      </c>
      <c r="BC364" s="101">
        <f t="shared" si="138"/>
        <v>2.82</v>
      </c>
      <c r="BD364" s="101">
        <f t="shared" si="138"/>
        <v>0</v>
      </c>
      <c r="BE364" s="101">
        <f t="shared" si="138"/>
        <v>0</v>
      </c>
      <c r="BF364" s="101">
        <f t="shared" si="138"/>
        <v>0</v>
      </c>
      <c r="BG364" s="101">
        <f t="shared" si="138"/>
        <v>0</v>
      </c>
      <c r="BH364" s="101">
        <f t="shared" si="138"/>
        <v>0</v>
      </c>
      <c r="BI364" s="101">
        <f t="shared" si="138"/>
        <v>0</v>
      </c>
      <c r="BJ364" s="101">
        <f t="shared" si="138"/>
        <v>0</v>
      </c>
      <c r="BK364" s="101">
        <f t="shared" si="138"/>
        <v>0</v>
      </c>
      <c r="BL364" s="101">
        <f t="shared" si="138"/>
        <v>0</v>
      </c>
      <c r="BM364" s="101">
        <f t="shared" si="138"/>
        <v>0</v>
      </c>
      <c r="BN364" s="101">
        <f t="shared" si="138"/>
        <v>0</v>
      </c>
      <c r="BO364" s="101">
        <f t="shared" si="138"/>
        <v>763.95</v>
      </c>
    </row>
    <row r="365" spans="1:67">
      <c r="A365" s="100" t="s">
        <v>761</v>
      </c>
      <c r="B365" s="101" t="s">
        <v>762</v>
      </c>
      <c r="C365" s="101">
        <f t="shared" si="117"/>
        <v>117.60263469</v>
      </c>
      <c r="D365" s="101">
        <f t="shared" si="112"/>
        <v>100.64063625</v>
      </c>
      <c r="E365" s="101">
        <f>SUM(E366:E369)</f>
        <v>32.91</v>
      </c>
      <c r="F365" s="101">
        <f t="shared" ref="F365:K365" si="139">SUM(F366:F369)</f>
        <v>25.116</v>
      </c>
      <c r="G365" s="101">
        <f t="shared" si="139"/>
        <v>4.0432</v>
      </c>
      <c r="H365" s="101">
        <f t="shared" si="139"/>
        <v>22.36813625</v>
      </c>
      <c r="I365" s="101">
        <f t="shared" si="139"/>
        <v>0</v>
      </c>
      <c r="J365" s="101">
        <f t="shared" si="139"/>
        <v>7.3233</v>
      </c>
      <c r="K365" s="101">
        <f t="shared" si="139"/>
        <v>8.88</v>
      </c>
      <c r="L365" s="101">
        <f t="shared" si="137"/>
        <v>11.57249844</v>
      </c>
      <c r="M365" s="101">
        <f>SUM(M366:M369)</f>
        <v>0.405</v>
      </c>
      <c r="N365" s="101">
        <f t="shared" ref="N365:AI365" si="140">SUM(N366:N369)</f>
        <v>0</v>
      </c>
      <c r="O365" s="101">
        <f t="shared" si="140"/>
        <v>0</v>
      </c>
      <c r="P365" s="101">
        <f t="shared" si="140"/>
        <v>0.018</v>
      </c>
      <c r="Q365" s="101">
        <f t="shared" si="140"/>
        <v>0.423</v>
      </c>
      <c r="R365" s="101">
        <f t="shared" si="140"/>
        <v>0.60508</v>
      </c>
      <c r="S365" s="101">
        <f t="shared" si="140"/>
        <v>2.3616</v>
      </c>
      <c r="T365" s="101">
        <f t="shared" si="140"/>
        <v>0</v>
      </c>
      <c r="U365" s="101">
        <f t="shared" si="140"/>
        <v>0.891</v>
      </c>
      <c r="V365" s="101">
        <f t="shared" si="140"/>
        <v>0</v>
      </c>
      <c r="W365" s="101">
        <f t="shared" si="140"/>
        <v>0</v>
      </c>
      <c r="X365" s="101">
        <f t="shared" si="140"/>
        <v>0</v>
      </c>
      <c r="Y365" s="101">
        <f t="shared" si="140"/>
        <v>0.162</v>
      </c>
      <c r="Z365" s="101">
        <f t="shared" si="140"/>
        <v>1.0089735</v>
      </c>
      <c r="AA365" s="101">
        <f t="shared" si="140"/>
        <v>0.11257344</v>
      </c>
      <c r="AB365" s="101">
        <f t="shared" si="140"/>
        <v>0</v>
      </c>
      <c r="AC365" s="101">
        <f t="shared" si="140"/>
        <v>0</v>
      </c>
      <c r="AD365" s="101">
        <f t="shared" si="140"/>
        <v>0</v>
      </c>
      <c r="AE365" s="101">
        <f t="shared" si="140"/>
        <v>0</v>
      </c>
      <c r="AF365" s="101">
        <f t="shared" si="140"/>
        <v>1.0089735</v>
      </c>
      <c r="AG365" s="101">
        <f t="shared" si="140"/>
        <v>1.345298</v>
      </c>
      <c r="AH365" s="101">
        <f t="shared" si="140"/>
        <v>3.15</v>
      </c>
      <c r="AI365" s="101">
        <f t="shared" si="140"/>
        <v>0.081</v>
      </c>
      <c r="AJ365" s="101">
        <f t="shared" ref="AJ365:AJ378" si="141">SUM(AK365:AT365)</f>
        <v>5.3895</v>
      </c>
      <c r="AK365" s="101">
        <f>SUM(AK366:AK369)</f>
        <v>0</v>
      </c>
      <c r="AL365" s="101">
        <f t="shared" ref="AL365:AT365" si="142">SUM(AL366:AL369)</f>
        <v>0</v>
      </c>
      <c r="AM365" s="101">
        <f t="shared" si="142"/>
        <v>0</v>
      </c>
      <c r="AN365" s="101">
        <f t="shared" si="142"/>
        <v>0</v>
      </c>
      <c r="AO365" s="101">
        <f t="shared" si="142"/>
        <v>0</v>
      </c>
      <c r="AP365" s="101">
        <f t="shared" si="142"/>
        <v>0</v>
      </c>
      <c r="AQ365" s="101">
        <f t="shared" si="142"/>
        <v>0</v>
      </c>
      <c r="AR365" s="101">
        <f t="shared" si="142"/>
        <v>0</v>
      </c>
      <c r="AS365" s="101">
        <f t="shared" si="142"/>
        <v>0</v>
      </c>
      <c r="AT365" s="101">
        <f t="shared" si="142"/>
        <v>5.3895</v>
      </c>
      <c r="AU365" s="101"/>
      <c r="AV365" s="101">
        <f>SUM(AV366:AV369)</f>
        <v>0</v>
      </c>
      <c r="AW365" s="101">
        <f>SUM(AW366:AW369)</f>
        <v>0</v>
      </c>
      <c r="AX365" s="101"/>
      <c r="AY365" s="101">
        <f>SUM(AY366:AY369)</f>
        <v>0</v>
      </c>
      <c r="AZ365" s="101">
        <f>SUM(AZ366:AZ369)</f>
        <v>0</v>
      </c>
      <c r="BA365" s="101">
        <f>SUM(BA366:BA369)</f>
        <v>0</v>
      </c>
      <c r="BB365" s="101"/>
      <c r="BC365" s="101">
        <f>SUM(BC366:BC369)</f>
        <v>0</v>
      </c>
      <c r="BD365" s="101">
        <f>SUM(BD366:BD369)</f>
        <v>0</v>
      </c>
      <c r="BE365" s="101">
        <f>SUM(BE366:BE369)</f>
        <v>0</v>
      </c>
      <c r="BF365" s="101">
        <f>SUM(BF366:BF369)</f>
        <v>0</v>
      </c>
      <c r="BG365" s="101">
        <f t="shared" ref="BG365:BO365" si="143">SUM(BG366:BG369)</f>
        <v>0</v>
      </c>
      <c r="BH365" s="101">
        <f t="shared" si="143"/>
        <v>0</v>
      </c>
      <c r="BI365" s="101">
        <f t="shared" si="143"/>
        <v>0</v>
      </c>
      <c r="BJ365" s="101">
        <f t="shared" si="143"/>
        <v>0</v>
      </c>
      <c r="BK365" s="101"/>
      <c r="BL365" s="101">
        <f t="shared" si="143"/>
        <v>0</v>
      </c>
      <c r="BM365" s="101">
        <f t="shared" si="143"/>
        <v>0</v>
      </c>
      <c r="BN365" s="101">
        <f t="shared" si="143"/>
        <v>0</v>
      </c>
      <c r="BO365" s="101">
        <f t="shared" si="143"/>
        <v>0</v>
      </c>
    </row>
    <row r="366" spans="1:67">
      <c r="A366" s="100" t="s">
        <v>763</v>
      </c>
      <c r="B366" s="101" t="s">
        <v>167</v>
      </c>
      <c r="C366" s="101">
        <f t="shared" si="117"/>
        <v>117.60263469</v>
      </c>
      <c r="D366" s="101">
        <f t="shared" ref="D366:D378" si="144">SUM(E366:K366)</f>
        <v>100.64063625</v>
      </c>
      <c r="E366" s="101">
        <v>32.91</v>
      </c>
      <c r="F366" s="101">
        <v>25.116</v>
      </c>
      <c r="G366" s="101">
        <v>4.0432</v>
      </c>
      <c r="H366" s="101">
        <v>22.36813625</v>
      </c>
      <c r="I366" s="101"/>
      <c r="J366" s="101">
        <v>7.3233</v>
      </c>
      <c r="K366" s="101">
        <v>8.88</v>
      </c>
      <c r="L366" s="101">
        <f t="shared" si="137"/>
        <v>11.57249844</v>
      </c>
      <c r="M366" s="101">
        <v>0.405</v>
      </c>
      <c r="N366" s="101">
        <v>0</v>
      </c>
      <c r="O366" s="101"/>
      <c r="P366" s="101">
        <v>0.018</v>
      </c>
      <c r="Q366" s="101">
        <v>0.423</v>
      </c>
      <c r="R366" s="101">
        <v>0.60508</v>
      </c>
      <c r="S366" s="101">
        <v>2.3616</v>
      </c>
      <c r="T366" s="101"/>
      <c r="U366" s="101">
        <v>0.891</v>
      </c>
      <c r="V366" s="101"/>
      <c r="W366" s="101">
        <v>0</v>
      </c>
      <c r="X366" s="101"/>
      <c r="Y366" s="101">
        <v>0.162</v>
      </c>
      <c r="Z366" s="101">
        <v>1.0089735</v>
      </c>
      <c r="AA366" s="101">
        <v>0.11257344</v>
      </c>
      <c r="AB366" s="101">
        <v>0</v>
      </c>
      <c r="AC366" s="101"/>
      <c r="AD366" s="101"/>
      <c r="AE366" s="101"/>
      <c r="AF366" s="101">
        <v>1.0089735</v>
      </c>
      <c r="AG366" s="101">
        <v>1.345298</v>
      </c>
      <c r="AH366" s="101">
        <v>3.15</v>
      </c>
      <c r="AI366" s="101">
        <v>0.081</v>
      </c>
      <c r="AJ366" s="101">
        <f t="shared" si="141"/>
        <v>5.3895</v>
      </c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>
        <v>5.3895</v>
      </c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</row>
    <row r="367" spans="1:67">
      <c r="A367" s="100" t="s">
        <v>764</v>
      </c>
      <c r="B367" s="101" t="s">
        <v>169</v>
      </c>
      <c r="C367" s="101">
        <f t="shared" si="117"/>
        <v>0</v>
      </c>
      <c r="D367" s="101">
        <f t="shared" si="144"/>
        <v>0</v>
      </c>
      <c r="E367" s="101"/>
      <c r="F367" s="101"/>
      <c r="G367" s="101"/>
      <c r="H367" s="101"/>
      <c r="I367" s="101"/>
      <c r="J367" s="101"/>
      <c r="K367" s="101"/>
      <c r="L367" s="101">
        <f t="shared" si="137"/>
        <v>0</v>
      </c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>
        <f t="shared" si="141"/>
        <v>0</v>
      </c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</row>
    <row r="368" spans="1:67">
      <c r="A368" s="100" t="s">
        <v>765</v>
      </c>
      <c r="B368" s="101" t="s">
        <v>766</v>
      </c>
      <c r="C368" s="101">
        <f t="shared" si="117"/>
        <v>0</v>
      </c>
      <c r="D368" s="101">
        <f t="shared" si="144"/>
        <v>0</v>
      </c>
      <c r="E368" s="101"/>
      <c r="F368" s="101"/>
      <c r="G368" s="101"/>
      <c r="H368" s="101"/>
      <c r="I368" s="101"/>
      <c r="J368" s="101"/>
      <c r="K368" s="101"/>
      <c r="L368" s="101">
        <f t="shared" si="137"/>
        <v>0</v>
      </c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>
        <f t="shared" si="141"/>
        <v>0</v>
      </c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</row>
    <row r="369" spans="1:67">
      <c r="A369" s="100" t="s">
        <v>765</v>
      </c>
      <c r="B369" s="101" t="s">
        <v>767</v>
      </c>
      <c r="C369" s="101">
        <f t="shared" si="117"/>
        <v>0</v>
      </c>
      <c r="D369" s="101">
        <f t="shared" si="144"/>
        <v>0</v>
      </c>
      <c r="E369" s="101"/>
      <c r="F369" s="101"/>
      <c r="G369" s="101"/>
      <c r="H369" s="101"/>
      <c r="I369" s="101"/>
      <c r="J369" s="101"/>
      <c r="K369" s="101"/>
      <c r="L369" s="101">
        <f t="shared" si="137"/>
        <v>0</v>
      </c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>
        <f t="shared" si="141"/>
        <v>0</v>
      </c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</row>
    <row r="370" spans="1:67">
      <c r="A370" s="100" t="s">
        <v>768</v>
      </c>
      <c r="B370" s="101" t="s">
        <v>769</v>
      </c>
      <c r="C370" s="101">
        <f t="shared" si="117"/>
        <v>222.25946875</v>
      </c>
      <c r="D370" s="101">
        <f t="shared" si="144"/>
        <v>197.11946875</v>
      </c>
      <c r="E370" s="101">
        <f>SUM(E371:E378)</f>
        <v>75.59928</v>
      </c>
      <c r="F370" s="101">
        <f t="shared" ref="F370:K370" si="145">SUM(F371:F378)</f>
        <v>0</v>
      </c>
      <c r="G370" s="101">
        <f t="shared" si="145"/>
        <v>0.1872</v>
      </c>
      <c r="H370" s="101">
        <f t="shared" si="145"/>
        <v>66.00776875</v>
      </c>
      <c r="I370" s="101">
        <f t="shared" si="145"/>
        <v>0</v>
      </c>
      <c r="J370" s="101">
        <f t="shared" si="145"/>
        <v>55.32522</v>
      </c>
      <c r="K370" s="101">
        <f t="shared" si="145"/>
        <v>0</v>
      </c>
      <c r="L370" s="101">
        <f t="shared" si="137"/>
        <v>8</v>
      </c>
      <c r="M370" s="101">
        <f>SUM(M371:M378)</f>
        <v>0</v>
      </c>
      <c r="N370" s="101">
        <f t="shared" ref="N370:AI370" si="146">SUM(N371:N378)</f>
        <v>0</v>
      </c>
      <c r="O370" s="101">
        <f t="shared" si="146"/>
        <v>0</v>
      </c>
      <c r="P370" s="101">
        <f t="shared" si="146"/>
        <v>0</v>
      </c>
      <c r="Q370" s="101">
        <f t="shared" si="146"/>
        <v>0</v>
      </c>
      <c r="R370" s="101">
        <f t="shared" si="146"/>
        <v>0</v>
      </c>
      <c r="S370" s="101">
        <f t="shared" si="146"/>
        <v>8</v>
      </c>
      <c r="T370" s="101">
        <f t="shared" si="146"/>
        <v>0</v>
      </c>
      <c r="U370" s="101">
        <f t="shared" si="146"/>
        <v>0</v>
      </c>
      <c r="V370" s="101">
        <f t="shared" si="146"/>
        <v>0</v>
      </c>
      <c r="W370" s="101">
        <f t="shared" si="146"/>
        <v>0</v>
      </c>
      <c r="X370" s="101">
        <f t="shared" si="146"/>
        <v>0</v>
      </c>
      <c r="Y370" s="101">
        <f t="shared" si="146"/>
        <v>0</v>
      </c>
      <c r="Z370" s="101">
        <f t="shared" si="146"/>
        <v>0</v>
      </c>
      <c r="AA370" s="101">
        <f t="shared" si="146"/>
        <v>0</v>
      </c>
      <c r="AB370" s="101">
        <f t="shared" si="146"/>
        <v>0</v>
      </c>
      <c r="AC370" s="101">
        <f t="shared" si="146"/>
        <v>0</v>
      </c>
      <c r="AD370" s="101">
        <f t="shared" si="146"/>
        <v>0</v>
      </c>
      <c r="AE370" s="101">
        <f t="shared" si="146"/>
        <v>0</v>
      </c>
      <c r="AF370" s="101">
        <f t="shared" si="146"/>
        <v>0</v>
      </c>
      <c r="AG370" s="101">
        <f t="shared" si="146"/>
        <v>0</v>
      </c>
      <c r="AH370" s="101">
        <f t="shared" si="146"/>
        <v>0</v>
      </c>
      <c r="AI370" s="101">
        <f t="shared" si="146"/>
        <v>0</v>
      </c>
      <c r="AJ370" s="101">
        <f t="shared" si="141"/>
        <v>17.14</v>
      </c>
      <c r="AK370" s="101">
        <f>SUM(AK371:AK378)</f>
        <v>0</v>
      </c>
      <c r="AL370" s="101">
        <f t="shared" ref="AL370:AT370" si="147">SUM(AL371:AL378)</f>
        <v>0</v>
      </c>
      <c r="AM370" s="101">
        <f t="shared" si="147"/>
        <v>0</v>
      </c>
      <c r="AN370" s="101">
        <f t="shared" si="147"/>
        <v>0</v>
      </c>
      <c r="AO370" s="101">
        <f t="shared" si="147"/>
        <v>0</v>
      </c>
      <c r="AP370" s="101">
        <f t="shared" si="147"/>
        <v>0</v>
      </c>
      <c r="AQ370" s="101">
        <f t="shared" si="147"/>
        <v>0</v>
      </c>
      <c r="AR370" s="101">
        <f t="shared" si="147"/>
        <v>0</v>
      </c>
      <c r="AS370" s="101">
        <f t="shared" si="147"/>
        <v>0</v>
      </c>
      <c r="AT370" s="101">
        <f t="shared" si="147"/>
        <v>17.14</v>
      </c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</row>
    <row r="371" spans="1:67">
      <c r="A371" s="100" t="s">
        <v>770</v>
      </c>
      <c r="B371" s="101" t="s">
        <v>771</v>
      </c>
      <c r="C371" s="101">
        <f t="shared" si="117"/>
        <v>222.25946875</v>
      </c>
      <c r="D371" s="101">
        <f t="shared" si="144"/>
        <v>197.11946875</v>
      </c>
      <c r="E371" s="101">
        <v>75.59928</v>
      </c>
      <c r="F371" s="101">
        <v>0</v>
      </c>
      <c r="G371" s="101">
        <v>0.1872</v>
      </c>
      <c r="H371" s="101">
        <v>66.00776875</v>
      </c>
      <c r="I371" s="101"/>
      <c r="J371" s="101">
        <v>55.32522</v>
      </c>
      <c r="K371" s="101">
        <v>0</v>
      </c>
      <c r="L371" s="101">
        <f t="shared" si="137"/>
        <v>8</v>
      </c>
      <c r="M371" s="101"/>
      <c r="N371" s="101"/>
      <c r="O371" s="101"/>
      <c r="P371" s="101"/>
      <c r="Q371" s="101"/>
      <c r="R371" s="101"/>
      <c r="S371" s="101">
        <v>8</v>
      </c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>
        <f t="shared" si="141"/>
        <v>17.14</v>
      </c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>
        <v>17.14</v>
      </c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</row>
    <row r="372" spans="1:67">
      <c r="A372" s="100" t="s">
        <v>772</v>
      </c>
      <c r="B372" s="101" t="s">
        <v>773</v>
      </c>
      <c r="C372" s="101">
        <f t="shared" si="117"/>
        <v>0</v>
      </c>
      <c r="D372" s="101">
        <f t="shared" si="144"/>
        <v>0</v>
      </c>
      <c r="E372" s="101"/>
      <c r="F372" s="101"/>
      <c r="G372" s="101"/>
      <c r="H372" s="101"/>
      <c r="I372" s="101"/>
      <c r="J372" s="101"/>
      <c r="K372" s="101"/>
      <c r="L372" s="101">
        <f t="shared" si="137"/>
        <v>0</v>
      </c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>
        <f t="shared" si="141"/>
        <v>0</v>
      </c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</row>
    <row r="373" spans="1:67">
      <c r="A373" s="100" t="s">
        <v>774</v>
      </c>
      <c r="B373" s="101" t="s">
        <v>775</v>
      </c>
      <c r="C373" s="101">
        <f t="shared" ref="C373:C392" si="148">D373+L373+AJ373+AU373+AX373+BB373+BK373</f>
        <v>0</v>
      </c>
      <c r="D373" s="101">
        <f t="shared" si="144"/>
        <v>0</v>
      </c>
      <c r="E373" s="101"/>
      <c r="F373" s="101"/>
      <c r="G373" s="101"/>
      <c r="H373" s="101"/>
      <c r="I373" s="101"/>
      <c r="J373" s="101"/>
      <c r="K373" s="101"/>
      <c r="L373" s="101">
        <f t="shared" si="137"/>
        <v>0</v>
      </c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>
        <f t="shared" si="141"/>
        <v>0</v>
      </c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</row>
    <row r="374" spans="1:67">
      <c r="A374" s="100" t="s">
        <v>776</v>
      </c>
      <c r="B374" s="101" t="s">
        <v>777</v>
      </c>
      <c r="C374" s="101">
        <f t="shared" si="148"/>
        <v>0</v>
      </c>
      <c r="D374" s="101">
        <f t="shared" si="144"/>
        <v>0</v>
      </c>
      <c r="E374" s="101"/>
      <c r="F374" s="101"/>
      <c r="G374" s="101"/>
      <c r="H374" s="101"/>
      <c r="I374" s="101"/>
      <c r="J374" s="101"/>
      <c r="K374" s="101"/>
      <c r="L374" s="101">
        <f t="shared" si="137"/>
        <v>0</v>
      </c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>
        <f t="shared" si="141"/>
        <v>0</v>
      </c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</row>
    <row r="375" spans="1:67">
      <c r="A375" s="100" t="s">
        <v>778</v>
      </c>
      <c r="B375" s="101" t="s">
        <v>779</v>
      </c>
      <c r="C375" s="101">
        <f t="shared" si="148"/>
        <v>0</v>
      </c>
      <c r="D375" s="101">
        <f t="shared" si="144"/>
        <v>0</v>
      </c>
      <c r="E375" s="101"/>
      <c r="F375" s="101"/>
      <c r="G375" s="101"/>
      <c r="H375" s="101"/>
      <c r="I375" s="101"/>
      <c r="J375" s="101"/>
      <c r="K375" s="101"/>
      <c r="L375" s="101">
        <f t="shared" si="137"/>
        <v>0</v>
      </c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>
        <f t="shared" si="141"/>
        <v>0</v>
      </c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</row>
    <row r="376" spans="1:67">
      <c r="A376" s="100" t="s">
        <v>780</v>
      </c>
      <c r="B376" s="101" t="s">
        <v>781</v>
      </c>
      <c r="C376" s="101">
        <f t="shared" si="148"/>
        <v>0</v>
      </c>
      <c r="D376" s="101">
        <f t="shared" si="144"/>
        <v>0</v>
      </c>
      <c r="E376" s="101"/>
      <c r="F376" s="101"/>
      <c r="G376" s="101"/>
      <c r="H376" s="101"/>
      <c r="I376" s="101"/>
      <c r="J376" s="101"/>
      <c r="K376" s="101"/>
      <c r="L376" s="101">
        <f t="shared" si="137"/>
        <v>0</v>
      </c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>
        <f t="shared" si="141"/>
        <v>0</v>
      </c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</row>
    <row r="377" spans="1:67">
      <c r="A377" s="100" t="s">
        <v>782</v>
      </c>
      <c r="B377" s="101" t="s">
        <v>783</v>
      </c>
      <c r="C377" s="101">
        <f t="shared" si="148"/>
        <v>0</v>
      </c>
      <c r="D377" s="101">
        <f t="shared" si="144"/>
        <v>0</v>
      </c>
      <c r="E377" s="101"/>
      <c r="F377" s="101"/>
      <c r="G377" s="101"/>
      <c r="H377" s="101"/>
      <c r="I377" s="101"/>
      <c r="J377" s="101"/>
      <c r="K377" s="101"/>
      <c r="L377" s="101">
        <f t="shared" si="137"/>
        <v>0</v>
      </c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>
        <f t="shared" si="141"/>
        <v>0</v>
      </c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</row>
    <row r="378" spans="1:67">
      <c r="A378" s="100" t="s">
        <v>784</v>
      </c>
      <c r="B378" s="101" t="s">
        <v>785</v>
      </c>
      <c r="C378" s="101">
        <f t="shared" si="148"/>
        <v>0</v>
      </c>
      <c r="D378" s="101">
        <f t="shared" si="144"/>
        <v>0</v>
      </c>
      <c r="E378" s="101"/>
      <c r="F378" s="101"/>
      <c r="G378" s="101"/>
      <c r="H378" s="101"/>
      <c r="I378" s="101"/>
      <c r="J378" s="101"/>
      <c r="K378" s="101"/>
      <c r="L378" s="101">
        <f t="shared" si="137"/>
        <v>0</v>
      </c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>
        <f t="shared" si="141"/>
        <v>0</v>
      </c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</row>
    <row r="379" spans="1:67">
      <c r="A379" s="100" t="s">
        <v>786</v>
      </c>
      <c r="B379" s="101" t="s">
        <v>787</v>
      </c>
      <c r="C379" s="101">
        <f t="shared" si="148"/>
        <v>197.9737765</v>
      </c>
      <c r="D379" s="101">
        <f t="shared" ref="D379:AK379" si="149">SUM(D380:D381)</f>
        <v>152.6508865</v>
      </c>
      <c r="E379" s="101">
        <f t="shared" si="149"/>
        <v>83.58</v>
      </c>
      <c r="F379" s="101">
        <f t="shared" si="149"/>
        <v>0</v>
      </c>
      <c r="G379" s="101">
        <f t="shared" si="149"/>
        <v>0.0456</v>
      </c>
      <c r="H379" s="101">
        <f t="shared" si="149"/>
        <v>34.6762865</v>
      </c>
      <c r="I379" s="101">
        <f t="shared" si="149"/>
        <v>0</v>
      </c>
      <c r="J379" s="101">
        <f t="shared" si="149"/>
        <v>30.797</v>
      </c>
      <c r="K379" s="101">
        <f t="shared" si="149"/>
        <v>3.552</v>
      </c>
      <c r="L379" s="101">
        <f t="shared" si="149"/>
        <v>34.45269</v>
      </c>
      <c r="M379" s="101">
        <f t="shared" si="149"/>
        <v>0.72</v>
      </c>
      <c r="N379" s="101">
        <f t="shared" si="149"/>
        <v>0</v>
      </c>
      <c r="O379" s="101">
        <f t="shared" si="149"/>
        <v>0</v>
      </c>
      <c r="P379" s="101">
        <f t="shared" si="149"/>
        <v>0</v>
      </c>
      <c r="Q379" s="101">
        <f t="shared" si="149"/>
        <v>0</v>
      </c>
      <c r="R379" s="101">
        <f t="shared" si="149"/>
        <v>0.36</v>
      </c>
      <c r="S379" s="101">
        <f t="shared" si="149"/>
        <v>4</v>
      </c>
      <c r="T379" s="101">
        <f t="shared" si="149"/>
        <v>0</v>
      </c>
      <c r="U379" s="101">
        <f t="shared" si="149"/>
        <v>0.54</v>
      </c>
      <c r="V379" s="101">
        <f t="shared" si="149"/>
        <v>0</v>
      </c>
      <c r="W379" s="101">
        <f t="shared" si="149"/>
        <v>1.53</v>
      </c>
      <c r="X379" s="101">
        <f t="shared" si="149"/>
        <v>0</v>
      </c>
      <c r="Y379" s="101">
        <f t="shared" si="149"/>
        <v>0.27</v>
      </c>
      <c r="Z379" s="101">
        <f t="shared" si="149"/>
        <v>1.659567</v>
      </c>
      <c r="AA379" s="101">
        <f t="shared" si="149"/>
        <v>0.1008</v>
      </c>
      <c r="AB379" s="101">
        <f t="shared" si="149"/>
        <v>0</v>
      </c>
      <c r="AC379" s="101">
        <f t="shared" si="149"/>
        <v>0</v>
      </c>
      <c r="AD379" s="101">
        <f t="shared" si="149"/>
        <v>0</v>
      </c>
      <c r="AE379" s="101">
        <f t="shared" si="149"/>
        <v>0</v>
      </c>
      <c r="AF379" s="101">
        <f t="shared" si="149"/>
        <v>1.659567</v>
      </c>
      <c r="AG379" s="101">
        <f t="shared" si="149"/>
        <v>2.212756</v>
      </c>
      <c r="AH379" s="101">
        <f t="shared" si="149"/>
        <v>3.15</v>
      </c>
      <c r="AI379" s="101">
        <f t="shared" si="149"/>
        <v>18.25</v>
      </c>
      <c r="AJ379" s="101">
        <f t="shared" si="149"/>
        <v>10.8702</v>
      </c>
      <c r="AK379" s="101">
        <f t="shared" si="149"/>
        <v>1.85</v>
      </c>
      <c r="AL379" s="101">
        <f t="shared" ref="AL379:AT379" si="150">SUM(AL380:AL381)</f>
        <v>0</v>
      </c>
      <c r="AM379" s="101">
        <f t="shared" si="150"/>
        <v>0</v>
      </c>
      <c r="AN379" s="101">
        <f t="shared" si="150"/>
        <v>0</v>
      </c>
      <c r="AO379" s="101">
        <f t="shared" si="150"/>
        <v>0</v>
      </c>
      <c r="AP379" s="101">
        <f t="shared" si="150"/>
        <v>0</v>
      </c>
      <c r="AQ379" s="101">
        <f t="shared" si="150"/>
        <v>0</v>
      </c>
      <c r="AR379" s="101">
        <f t="shared" si="150"/>
        <v>0</v>
      </c>
      <c r="AS379" s="101">
        <f t="shared" si="150"/>
        <v>0</v>
      </c>
      <c r="AT379" s="101">
        <f t="shared" si="150"/>
        <v>9.0202</v>
      </c>
      <c r="AU379" s="101">
        <f>SUM(AU381)</f>
        <v>0</v>
      </c>
      <c r="AV379" s="101">
        <f>SUM(AV381)</f>
        <v>0</v>
      </c>
      <c r="AW379" s="101">
        <f>SUM(AW381)</f>
        <v>0</v>
      </c>
      <c r="AX379" s="101">
        <f>SUM(AX381)</f>
        <v>0</v>
      </c>
      <c r="AY379" s="101">
        <f>SUM(AY381)</f>
        <v>0</v>
      </c>
      <c r="AZ379" s="101"/>
      <c r="BA379" s="101"/>
      <c r="BB379" s="101">
        <f>SUM(BB381)</f>
        <v>0</v>
      </c>
      <c r="BC379" s="101">
        <f>SUM(BC381)</f>
        <v>0</v>
      </c>
      <c r="BD379" s="101">
        <f>SUM(BD381)</f>
        <v>0</v>
      </c>
      <c r="BE379" s="101">
        <f>SUM(BE381)</f>
        <v>0</v>
      </c>
      <c r="BF379" s="101">
        <f t="shared" ref="BF379:BO379" si="151">SUM(BF381)</f>
        <v>0</v>
      </c>
      <c r="BG379" s="101">
        <f t="shared" si="151"/>
        <v>0</v>
      </c>
      <c r="BH379" s="101">
        <f t="shared" si="151"/>
        <v>0</v>
      </c>
      <c r="BI379" s="101">
        <f t="shared" si="151"/>
        <v>0</v>
      </c>
      <c r="BJ379" s="101">
        <f t="shared" si="151"/>
        <v>0</v>
      </c>
      <c r="BK379" s="101">
        <f t="shared" si="151"/>
        <v>0</v>
      </c>
      <c r="BL379" s="101">
        <f t="shared" si="151"/>
        <v>0</v>
      </c>
      <c r="BM379" s="101">
        <f t="shared" si="151"/>
        <v>0</v>
      </c>
      <c r="BN379" s="101">
        <f t="shared" si="151"/>
        <v>0</v>
      </c>
      <c r="BO379" s="101">
        <f t="shared" si="151"/>
        <v>0</v>
      </c>
    </row>
    <row r="380" spans="1:67">
      <c r="A380" s="100">
        <v>2100302</v>
      </c>
      <c r="B380" s="101" t="s">
        <v>788</v>
      </c>
      <c r="C380" s="101">
        <f t="shared" si="148"/>
        <v>176.3437765</v>
      </c>
      <c r="D380" s="101">
        <f>SUM(E380:K380)</f>
        <v>152.6508865</v>
      </c>
      <c r="E380" s="101">
        <v>83.58</v>
      </c>
      <c r="F380" s="101">
        <v>0</v>
      </c>
      <c r="G380" s="101">
        <v>0.0456</v>
      </c>
      <c r="H380" s="101">
        <v>34.6762865</v>
      </c>
      <c r="I380" s="101"/>
      <c r="J380" s="101">
        <v>30.797</v>
      </c>
      <c r="K380" s="101">
        <v>3.552</v>
      </c>
      <c r="L380" s="101">
        <f>SUM(M380:AI380)</f>
        <v>14.67269</v>
      </c>
      <c r="M380" s="101">
        <v>0.72</v>
      </c>
      <c r="N380" s="101">
        <v>0</v>
      </c>
      <c r="O380" s="101"/>
      <c r="P380" s="101">
        <v>0</v>
      </c>
      <c r="Q380" s="101">
        <v>0</v>
      </c>
      <c r="R380" s="101">
        <v>0.36</v>
      </c>
      <c r="S380" s="101">
        <v>4</v>
      </c>
      <c r="T380" s="101"/>
      <c r="U380" s="101">
        <v>0.54</v>
      </c>
      <c r="V380" s="101"/>
      <c r="W380" s="101">
        <v>0</v>
      </c>
      <c r="X380" s="101"/>
      <c r="Y380" s="101">
        <v>0.27</v>
      </c>
      <c r="Z380" s="101">
        <v>1.659567</v>
      </c>
      <c r="AA380" s="101">
        <v>0.1008</v>
      </c>
      <c r="AB380" s="101">
        <v>0</v>
      </c>
      <c r="AC380" s="101"/>
      <c r="AD380" s="101"/>
      <c r="AE380" s="101"/>
      <c r="AF380" s="101">
        <v>1.659567</v>
      </c>
      <c r="AG380" s="101">
        <v>2.212756</v>
      </c>
      <c r="AH380" s="101">
        <v>3.15</v>
      </c>
      <c r="AI380" s="101">
        <v>0</v>
      </c>
      <c r="AJ380" s="101">
        <f>SUM(AK380:AT380)</f>
        <v>9.0202</v>
      </c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>
        <v>9.0202</v>
      </c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</row>
    <row r="381" spans="1:67">
      <c r="A381" s="100" t="s">
        <v>789</v>
      </c>
      <c r="B381" s="101" t="s">
        <v>790</v>
      </c>
      <c r="C381" s="101">
        <f t="shared" si="148"/>
        <v>21.63</v>
      </c>
      <c r="D381" s="101">
        <f>SUM(E381:K381)</f>
        <v>0</v>
      </c>
      <c r="E381" s="101"/>
      <c r="F381" s="101"/>
      <c r="G381" s="101"/>
      <c r="H381" s="101"/>
      <c r="I381" s="101"/>
      <c r="J381" s="101"/>
      <c r="K381" s="101"/>
      <c r="L381" s="101">
        <f>SUM(M381:AI381)</f>
        <v>19.78</v>
      </c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>
        <v>1.53</v>
      </c>
      <c r="X381" s="101">
        <v>0</v>
      </c>
      <c r="Y381" s="101">
        <v>0</v>
      </c>
      <c r="Z381" s="101">
        <v>0</v>
      </c>
      <c r="AA381" s="101">
        <v>0</v>
      </c>
      <c r="AB381" s="101">
        <v>0</v>
      </c>
      <c r="AC381" s="101">
        <v>0</v>
      </c>
      <c r="AD381" s="101">
        <v>0</v>
      </c>
      <c r="AE381" s="101">
        <v>0</v>
      </c>
      <c r="AF381" s="101">
        <v>0</v>
      </c>
      <c r="AG381" s="101">
        <v>0</v>
      </c>
      <c r="AH381" s="101">
        <v>0</v>
      </c>
      <c r="AI381" s="101">
        <v>18.25</v>
      </c>
      <c r="AJ381" s="101">
        <f>SUM(AK381:AT381)</f>
        <v>1.85</v>
      </c>
      <c r="AK381" s="101">
        <v>1.85</v>
      </c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</row>
    <row r="382" spans="1:67">
      <c r="A382" s="100" t="s">
        <v>791</v>
      </c>
      <c r="B382" s="101" t="s">
        <v>792</v>
      </c>
      <c r="C382" s="101">
        <f t="shared" si="148"/>
        <v>50.73</v>
      </c>
      <c r="D382" s="101">
        <f>SUM(D383:D389)</f>
        <v>0</v>
      </c>
      <c r="E382" s="101">
        <f t="shared" ref="E382:BO382" si="152">SUM(E383:E389)</f>
        <v>0</v>
      </c>
      <c r="F382" s="101">
        <f t="shared" si="152"/>
        <v>0</v>
      </c>
      <c r="G382" s="101">
        <f t="shared" si="152"/>
        <v>0</v>
      </c>
      <c r="H382" s="101">
        <f t="shared" si="152"/>
        <v>0</v>
      </c>
      <c r="I382" s="101">
        <f t="shared" si="152"/>
        <v>0</v>
      </c>
      <c r="J382" s="101">
        <f t="shared" si="152"/>
        <v>0</v>
      </c>
      <c r="K382" s="101"/>
      <c r="L382" s="101">
        <f>SUM(M382:AI382)</f>
        <v>3.73</v>
      </c>
      <c r="M382" s="101">
        <f t="shared" si="152"/>
        <v>0</v>
      </c>
      <c r="N382" s="101">
        <f t="shared" si="152"/>
        <v>0</v>
      </c>
      <c r="O382" s="101">
        <f t="shared" si="152"/>
        <v>0</v>
      </c>
      <c r="P382" s="101">
        <f t="shared" si="152"/>
        <v>0</v>
      </c>
      <c r="Q382" s="101">
        <f t="shared" si="152"/>
        <v>1.2</v>
      </c>
      <c r="R382" s="101">
        <f t="shared" si="152"/>
        <v>0</v>
      </c>
      <c r="S382" s="101">
        <f t="shared" si="152"/>
        <v>0</v>
      </c>
      <c r="T382" s="101">
        <f t="shared" si="152"/>
        <v>0</v>
      </c>
      <c r="U382" s="101">
        <f t="shared" si="152"/>
        <v>0</v>
      </c>
      <c r="V382" s="101">
        <f t="shared" si="152"/>
        <v>0</v>
      </c>
      <c r="W382" s="101">
        <f t="shared" si="152"/>
        <v>0</v>
      </c>
      <c r="X382" s="101">
        <f t="shared" si="152"/>
        <v>0</v>
      </c>
      <c r="Y382" s="101">
        <f t="shared" si="152"/>
        <v>0</v>
      </c>
      <c r="Z382" s="101">
        <f t="shared" si="152"/>
        <v>0</v>
      </c>
      <c r="AA382" s="101">
        <f t="shared" si="152"/>
        <v>0</v>
      </c>
      <c r="AB382" s="101">
        <f t="shared" si="152"/>
        <v>1.7</v>
      </c>
      <c r="AC382" s="101">
        <f t="shared" si="152"/>
        <v>0</v>
      </c>
      <c r="AD382" s="101">
        <f t="shared" si="152"/>
        <v>0.83</v>
      </c>
      <c r="AE382" s="101">
        <f t="shared" si="152"/>
        <v>0</v>
      </c>
      <c r="AF382" s="101">
        <f t="shared" si="152"/>
        <v>0</v>
      </c>
      <c r="AG382" s="101">
        <f t="shared" si="152"/>
        <v>0</v>
      </c>
      <c r="AH382" s="101">
        <f t="shared" si="152"/>
        <v>0</v>
      </c>
      <c r="AI382" s="101">
        <f t="shared" si="152"/>
        <v>0</v>
      </c>
      <c r="AJ382" s="101">
        <f t="shared" si="152"/>
        <v>47</v>
      </c>
      <c r="AK382" s="101">
        <f t="shared" si="152"/>
        <v>0</v>
      </c>
      <c r="AL382" s="101">
        <f t="shared" si="152"/>
        <v>0</v>
      </c>
      <c r="AM382" s="101">
        <f t="shared" si="152"/>
        <v>0</v>
      </c>
      <c r="AN382" s="101">
        <f t="shared" si="152"/>
        <v>0</v>
      </c>
      <c r="AO382" s="101">
        <f t="shared" si="152"/>
        <v>0</v>
      </c>
      <c r="AP382" s="101">
        <f t="shared" si="152"/>
        <v>0</v>
      </c>
      <c r="AQ382" s="101">
        <f t="shared" si="152"/>
        <v>0</v>
      </c>
      <c r="AR382" s="101">
        <f t="shared" si="152"/>
        <v>0</v>
      </c>
      <c r="AS382" s="101">
        <f t="shared" si="152"/>
        <v>0</v>
      </c>
      <c r="AT382" s="101">
        <f t="shared" si="152"/>
        <v>47</v>
      </c>
      <c r="AU382" s="101">
        <f t="shared" si="152"/>
        <v>0</v>
      </c>
      <c r="AV382" s="101">
        <f t="shared" si="152"/>
        <v>0</v>
      </c>
      <c r="AW382" s="101">
        <f t="shared" si="152"/>
        <v>0</v>
      </c>
      <c r="AX382" s="101"/>
      <c r="AY382" s="101"/>
      <c r="AZ382" s="101"/>
      <c r="BA382" s="101"/>
      <c r="BB382" s="101">
        <f t="shared" si="152"/>
        <v>0</v>
      </c>
      <c r="BC382" s="101">
        <f t="shared" si="152"/>
        <v>0</v>
      </c>
      <c r="BD382" s="101">
        <f t="shared" si="152"/>
        <v>0</v>
      </c>
      <c r="BE382" s="101">
        <f t="shared" si="152"/>
        <v>0</v>
      </c>
      <c r="BF382" s="101">
        <f t="shared" si="152"/>
        <v>0</v>
      </c>
      <c r="BG382" s="101">
        <f t="shared" si="152"/>
        <v>0</v>
      </c>
      <c r="BH382" s="101">
        <f t="shared" si="152"/>
        <v>0</v>
      </c>
      <c r="BI382" s="101">
        <f t="shared" si="152"/>
        <v>0</v>
      </c>
      <c r="BJ382" s="101">
        <f t="shared" si="152"/>
        <v>0</v>
      </c>
      <c r="BK382" s="101">
        <f t="shared" si="152"/>
        <v>0</v>
      </c>
      <c r="BL382" s="101">
        <f t="shared" si="152"/>
        <v>0</v>
      </c>
      <c r="BM382" s="101">
        <f t="shared" si="152"/>
        <v>0</v>
      </c>
      <c r="BN382" s="101">
        <f t="shared" si="152"/>
        <v>0</v>
      </c>
      <c r="BO382" s="101">
        <f t="shared" si="152"/>
        <v>101.95</v>
      </c>
    </row>
    <row r="383" spans="1:67">
      <c r="A383" s="100" t="s">
        <v>793</v>
      </c>
      <c r="B383" s="101" t="s">
        <v>794</v>
      </c>
      <c r="C383" s="101">
        <f t="shared" si="148"/>
        <v>2.83</v>
      </c>
      <c r="D383" s="101">
        <f t="shared" ref="D383:D389" si="153">SUM(E383:K383)</f>
        <v>0</v>
      </c>
      <c r="E383" s="101"/>
      <c r="F383" s="101"/>
      <c r="G383" s="101"/>
      <c r="H383" s="101"/>
      <c r="I383" s="101"/>
      <c r="J383" s="101"/>
      <c r="K383" s="101"/>
      <c r="L383" s="101">
        <f t="shared" ref="L383:L389" si="154">SUM(M383:AI383)</f>
        <v>2.83</v>
      </c>
      <c r="M383" s="101"/>
      <c r="N383" s="101"/>
      <c r="O383" s="101"/>
      <c r="P383" s="101"/>
      <c r="Q383" s="101">
        <v>1.2</v>
      </c>
      <c r="R383" s="101">
        <v>0</v>
      </c>
      <c r="S383" s="101">
        <v>0</v>
      </c>
      <c r="T383" s="101">
        <v>0</v>
      </c>
      <c r="U383" s="101">
        <v>0</v>
      </c>
      <c r="V383" s="101">
        <v>0</v>
      </c>
      <c r="W383" s="101">
        <v>0</v>
      </c>
      <c r="X383" s="101">
        <v>0</v>
      </c>
      <c r="Y383" s="101">
        <v>0</v>
      </c>
      <c r="Z383" s="101">
        <v>0</v>
      </c>
      <c r="AA383" s="101">
        <v>0</v>
      </c>
      <c r="AB383" s="101">
        <v>0.8</v>
      </c>
      <c r="AC383" s="101"/>
      <c r="AD383" s="101">
        <v>0.83</v>
      </c>
      <c r="AE383" s="101">
        <v>0</v>
      </c>
      <c r="AF383" s="101">
        <v>0</v>
      </c>
      <c r="AG383" s="101">
        <v>0</v>
      </c>
      <c r="AH383" s="101">
        <v>0</v>
      </c>
      <c r="AI383" s="101">
        <v>0</v>
      </c>
      <c r="AJ383" s="101">
        <f t="shared" ref="AJ383:AJ389" si="155">SUM(AK383:AT383)</f>
        <v>0</v>
      </c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>
        <f t="shared" ref="BB383:BB406" si="156">SUM(BC383:BJ383)</f>
        <v>0</v>
      </c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</row>
    <row r="384" spans="1:67">
      <c r="A384" s="100" t="s">
        <v>795</v>
      </c>
      <c r="B384" s="101" t="s">
        <v>796</v>
      </c>
      <c r="C384" s="101">
        <f t="shared" si="148"/>
        <v>0</v>
      </c>
      <c r="D384" s="101">
        <f t="shared" si="153"/>
        <v>0</v>
      </c>
      <c r="E384" s="101"/>
      <c r="F384" s="101"/>
      <c r="G384" s="101"/>
      <c r="H384" s="101"/>
      <c r="I384" s="101"/>
      <c r="J384" s="101"/>
      <c r="K384" s="101"/>
      <c r="L384" s="101">
        <f t="shared" si="154"/>
        <v>0</v>
      </c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>
        <f t="shared" si="155"/>
        <v>0</v>
      </c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>
        <f t="shared" si="156"/>
        <v>0</v>
      </c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</row>
    <row r="385" spans="1:67">
      <c r="A385" s="100" t="s">
        <v>797</v>
      </c>
      <c r="B385" s="101" t="s">
        <v>798</v>
      </c>
      <c r="C385" s="101">
        <f t="shared" si="148"/>
        <v>0</v>
      </c>
      <c r="D385" s="101">
        <f t="shared" si="153"/>
        <v>0</v>
      </c>
      <c r="E385" s="101"/>
      <c r="F385" s="101"/>
      <c r="G385" s="101"/>
      <c r="H385" s="101"/>
      <c r="I385" s="101"/>
      <c r="J385" s="101"/>
      <c r="K385" s="101"/>
      <c r="L385" s="101">
        <f t="shared" si="154"/>
        <v>0</v>
      </c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>
        <f t="shared" si="155"/>
        <v>0</v>
      </c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>
        <f t="shared" si="156"/>
        <v>0</v>
      </c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</row>
    <row r="386" spans="1:67">
      <c r="A386" s="100" t="s">
        <v>799</v>
      </c>
      <c r="B386" s="101" t="s">
        <v>800</v>
      </c>
      <c r="C386" s="101">
        <f t="shared" si="148"/>
        <v>0</v>
      </c>
      <c r="D386" s="101">
        <f t="shared" si="153"/>
        <v>0</v>
      </c>
      <c r="E386" s="101"/>
      <c r="F386" s="101"/>
      <c r="G386" s="101"/>
      <c r="H386" s="101"/>
      <c r="I386" s="101"/>
      <c r="J386" s="101"/>
      <c r="K386" s="101"/>
      <c r="L386" s="101">
        <f t="shared" si="154"/>
        <v>0</v>
      </c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>
        <f t="shared" si="155"/>
        <v>0</v>
      </c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>
        <f t="shared" si="156"/>
        <v>0</v>
      </c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</row>
    <row r="387" spans="1:67">
      <c r="A387" s="100" t="s">
        <v>801</v>
      </c>
      <c r="B387" s="101" t="s">
        <v>802</v>
      </c>
      <c r="C387" s="101">
        <f t="shared" si="148"/>
        <v>47</v>
      </c>
      <c r="D387" s="101">
        <f t="shared" si="153"/>
        <v>0</v>
      </c>
      <c r="E387" s="101"/>
      <c r="F387" s="101"/>
      <c r="G387" s="101"/>
      <c r="H387" s="101"/>
      <c r="I387" s="101"/>
      <c r="J387" s="101"/>
      <c r="K387" s="101"/>
      <c r="L387" s="101">
        <f t="shared" si="154"/>
        <v>0</v>
      </c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>
        <f t="shared" si="155"/>
        <v>47</v>
      </c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>
        <v>47</v>
      </c>
      <c r="AU387" s="101"/>
      <c r="AV387" s="101"/>
      <c r="AW387" s="101"/>
      <c r="AX387" s="101"/>
      <c r="AY387" s="101"/>
      <c r="AZ387" s="101"/>
      <c r="BA387" s="101"/>
      <c r="BB387" s="101">
        <f t="shared" si="156"/>
        <v>0</v>
      </c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>
        <v>101.95</v>
      </c>
    </row>
    <row r="388" spans="1:67">
      <c r="A388" s="100">
        <v>2100410</v>
      </c>
      <c r="B388" s="101" t="s">
        <v>803</v>
      </c>
      <c r="C388" s="101">
        <f t="shared" si="148"/>
        <v>0.9</v>
      </c>
      <c r="D388" s="101"/>
      <c r="E388" s="101"/>
      <c r="F388" s="101"/>
      <c r="G388" s="101"/>
      <c r="H388" s="101"/>
      <c r="I388" s="101"/>
      <c r="J388" s="101"/>
      <c r="K388" s="101"/>
      <c r="L388" s="101">
        <f t="shared" si="154"/>
        <v>0.9</v>
      </c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>
        <v>0.9</v>
      </c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</row>
    <row r="389" spans="1:67">
      <c r="A389" s="100" t="s">
        <v>804</v>
      </c>
      <c r="B389" s="101" t="s">
        <v>805</v>
      </c>
      <c r="C389" s="101">
        <f t="shared" si="148"/>
        <v>0</v>
      </c>
      <c r="D389" s="101">
        <f t="shared" si="153"/>
        <v>0</v>
      </c>
      <c r="E389" s="101"/>
      <c r="F389" s="101"/>
      <c r="G389" s="101"/>
      <c r="H389" s="101"/>
      <c r="I389" s="101"/>
      <c r="J389" s="101"/>
      <c r="K389" s="101"/>
      <c r="L389" s="101">
        <f t="shared" si="154"/>
        <v>0</v>
      </c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>
        <f t="shared" si="155"/>
        <v>0</v>
      </c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>
        <f t="shared" si="156"/>
        <v>0</v>
      </c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</row>
    <row r="390" spans="1:67">
      <c r="A390" s="100" t="s">
        <v>806</v>
      </c>
      <c r="B390" s="101" t="s">
        <v>807</v>
      </c>
      <c r="C390" s="101">
        <f t="shared" si="148"/>
        <v>1450.86</v>
      </c>
      <c r="D390" s="101">
        <f>SUM(D391:D397)</f>
        <v>956.85</v>
      </c>
      <c r="E390" s="101">
        <f t="shared" ref="E390:L390" si="157">SUM(E391:E397)</f>
        <v>0</v>
      </c>
      <c r="F390" s="101">
        <f t="shared" si="157"/>
        <v>0</v>
      </c>
      <c r="G390" s="101">
        <f t="shared" si="157"/>
        <v>0</v>
      </c>
      <c r="H390" s="101">
        <f t="shared" si="157"/>
        <v>956.85</v>
      </c>
      <c r="I390" s="101">
        <f t="shared" si="157"/>
        <v>0</v>
      </c>
      <c r="J390" s="101">
        <f t="shared" si="157"/>
        <v>0</v>
      </c>
      <c r="K390" s="101">
        <f t="shared" si="157"/>
        <v>0</v>
      </c>
      <c r="L390" s="101">
        <f t="shared" si="157"/>
        <v>6.26</v>
      </c>
      <c r="M390" s="101">
        <f t="shared" ref="M390:AT390" si="158">SUM(M391:M397)</f>
        <v>0.3</v>
      </c>
      <c r="N390" s="101">
        <f t="shared" si="158"/>
        <v>0.2</v>
      </c>
      <c r="O390" s="101">
        <f t="shared" si="158"/>
        <v>0</v>
      </c>
      <c r="P390" s="101">
        <f t="shared" si="158"/>
        <v>0</v>
      </c>
      <c r="Q390" s="101">
        <f t="shared" si="158"/>
        <v>0</v>
      </c>
      <c r="R390" s="101">
        <f t="shared" si="158"/>
        <v>0.3</v>
      </c>
      <c r="S390" s="101">
        <f t="shared" si="158"/>
        <v>0</v>
      </c>
      <c r="T390" s="101">
        <f t="shared" si="158"/>
        <v>0</v>
      </c>
      <c r="U390" s="101">
        <f t="shared" si="158"/>
        <v>0.1</v>
      </c>
      <c r="V390" s="101">
        <f t="shared" si="158"/>
        <v>0</v>
      </c>
      <c r="W390" s="101">
        <f t="shared" si="158"/>
        <v>4.96</v>
      </c>
      <c r="X390" s="101">
        <f t="shared" si="158"/>
        <v>0</v>
      </c>
      <c r="Y390" s="101">
        <f t="shared" si="158"/>
        <v>0</v>
      </c>
      <c r="Z390" s="101">
        <f t="shared" si="158"/>
        <v>0</v>
      </c>
      <c r="AA390" s="101"/>
      <c r="AB390" s="101"/>
      <c r="AC390" s="101">
        <f t="shared" si="158"/>
        <v>0</v>
      </c>
      <c r="AD390" s="101">
        <f t="shared" si="158"/>
        <v>0</v>
      </c>
      <c r="AE390" s="101">
        <f t="shared" si="158"/>
        <v>0</v>
      </c>
      <c r="AF390" s="101">
        <f t="shared" si="158"/>
        <v>0</v>
      </c>
      <c r="AG390" s="101">
        <f t="shared" si="158"/>
        <v>0</v>
      </c>
      <c r="AH390" s="101">
        <f t="shared" si="158"/>
        <v>0.4</v>
      </c>
      <c r="AI390" s="101">
        <f t="shared" si="158"/>
        <v>0</v>
      </c>
      <c r="AJ390" s="101">
        <f t="shared" si="158"/>
        <v>486.85</v>
      </c>
      <c r="AK390" s="101">
        <f t="shared" si="158"/>
        <v>0</v>
      </c>
      <c r="AL390" s="101">
        <f t="shared" si="158"/>
        <v>0</v>
      </c>
      <c r="AM390" s="101">
        <f t="shared" si="158"/>
        <v>0</v>
      </c>
      <c r="AN390" s="101">
        <f t="shared" si="158"/>
        <v>35.75</v>
      </c>
      <c r="AO390" s="101">
        <f t="shared" si="158"/>
        <v>0</v>
      </c>
      <c r="AP390" s="101">
        <f t="shared" si="158"/>
        <v>451.1</v>
      </c>
      <c r="AQ390" s="101">
        <f t="shared" si="158"/>
        <v>0</v>
      </c>
      <c r="AR390" s="101">
        <f t="shared" si="158"/>
        <v>0</v>
      </c>
      <c r="AS390" s="101">
        <f t="shared" si="158"/>
        <v>0</v>
      </c>
      <c r="AT390" s="101">
        <f t="shared" si="158"/>
        <v>0</v>
      </c>
      <c r="AU390" s="101">
        <f>SUM(AU397)</f>
        <v>0</v>
      </c>
      <c r="AV390" s="101">
        <f>SUM(AV397)</f>
        <v>0</v>
      </c>
      <c r="AW390" s="101">
        <f>SUM(AW397)</f>
        <v>0</v>
      </c>
      <c r="AX390" s="101">
        <f>SUM(AX397)</f>
        <v>0</v>
      </c>
      <c r="AY390" s="101">
        <f>SUM(AY397)</f>
        <v>0</v>
      </c>
      <c r="AZ390" s="101"/>
      <c r="BA390" s="101"/>
      <c r="BB390" s="101">
        <f>SUM(BB391:BB397)</f>
        <v>0.9</v>
      </c>
      <c r="BC390" s="101">
        <f>SUM(BC391:BC397)</f>
        <v>0.9</v>
      </c>
      <c r="BD390" s="101">
        <f t="shared" ref="BD390:BN390" si="159">SUM(BD397)</f>
        <v>0</v>
      </c>
      <c r="BE390" s="101">
        <f t="shared" si="159"/>
        <v>0</v>
      </c>
      <c r="BF390" s="101">
        <f t="shared" si="159"/>
        <v>0</v>
      </c>
      <c r="BG390" s="101">
        <f t="shared" si="159"/>
        <v>0</v>
      </c>
      <c r="BH390" s="101">
        <f t="shared" si="159"/>
        <v>0</v>
      </c>
      <c r="BI390" s="101">
        <f t="shared" si="159"/>
        <v>0</v>
      </c>
      <c r="BJ390" s="101">
        <f t="shared" si="159"/>
        <v>0</v>
      </c>
      <c r="BK390" s="101">
        <f t="shared" si="159"/>
        <v>0</v>
      </c>
      <c r="BL390" s="101">
        <f t="shared" si="159"/>
        <v>0</v>
      </c>
      <c r="BM390" s="101">
        <f t="shared" si="159"/>
        <v>0</v>
      </c>
      <c r="BN390" s="101">
        <f t="shared" si="159"/>
        <v>0</v>
      </c>
      <c r="BO390" s="101">
        <f>SUM(BO391:BO397)</f>
        <v>622</v>
      </c>
    </row>
    <row r="391" spans="1:67">
      <c r="A391" s="100" t="s">
        <v>808</v>
      </c>
      <c r="B391" s="101" t="s">
        <v>809</v>
      </c>
      <c r="C391" s="101">
        <f t="shared" si="148"/>
        <v>659.59</v>
      </c>
      <c r="D391" s="101">
        <f>SUM(E391:K391)</f>
        <v>659.59</v>
      </c>
      <c r="E391" s="101"/>
      <c r="F391" s="101"/>
      <c r="G391" s="101"/>
      <c r="H391" s="101">
        <v>659.59</v>
      </c>
      <c r="I391" s="101"/>
      <c r="J391" s="101"/>
      <c r="K391" s="101"/>
      <c r="L391" s="101">
        <f>SUM(M391:AI391)</f>
        <v>0</v>
      </c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>
        <f>SUM(AK391:AT391)</f>
        <v>0</v>
      </c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>
        <f t="shared" si="156"/>
        <v>0</v>
      </c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</row>
    <row r="392" spans="1:67">
      <c r="A392" s="100" t="s">
        <v>810</v>
      </c>
      <c r="B392" s="101" t="s">
        <v>811</v>
      </c>
      <c r="C392" s="101">
        <f t="shared" si="148"/>
        <v>297.26</v>
      </c>
      <c r="D392" s="101">
        <f>SUM(E392:K392)</f>
        <v>297.26</v>
      </c>
      <c r="E392" s="101"/>
      <c r="F392" s="101"/>
      <c r="G392" s="101"/>
      <c r="H392" s="101">
        <v>297.26</v>
      </c>
      <c r="I392" s="101"/>
      <c r="J392" s="101"/>
      <c r="K392" s="101"/>
      <c r="L392" s="101">
        <f>SUM(M392:AI392)</f>
        <v>0</v>
      </c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>
        <f>SUM(AK392:AT392)</f>
        <v>0</v>
      </c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>
        <f t="shared" si="156"/>
        <v>0</v>
      </c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</row>
    <row r="393" spans="1:67">
      <c r="A393" s="100">
        <v>2100504</v>
      </c>
      <c r="B393" s="101" t="s">
        <v>812</v>
      </c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>
        <f t="shared" si="156"/>
        <v>0</v>
      </c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>
        <v>1</v>
      </c>
    </row>
    <row r="394" spans="1:67">
      <c r="A394" s="100" t="s">
        <v>813</v>
      </c>
      <c r="B394" s="101" t="s">
        <v>814</v>
      </c>
      <c r="C394" s="101">
        <f t="shared" ref="C394:C457" si="160">D394+L394+AJ394+AU394+AX394+BB394+BK394</f>
        <v>284.66</v>
      </c>
      <c r="D394" s="101">
        <f t="shared" ref="D394:D438" si="161">SUM(E394:K394)</f>
        <v>0</v>
      </c>
      <c r="E394" s="101"/>
      <c r="F394" s="101"/>
      <c r="G394" s="101"/>
      <c r="H394" s="101"/>
      <c r="I394" s="101"/>
      <c r="J394" s="101"/>
      <c r="K394" s="101"/>
      <c r="L394" s="101">
        <f>SUM(M394:AI394)</f>
        <v>6.26</v>
      </c>
      <c r="M394" s="101">
        <v>0.3</v>
      </c>
      <c r="N394" s="101">
        <v>0.2</v>
      </c>
      <c r="O394" s="101">
        <v>0</v>
      </c>
      <c r="P394" s="101">
        <v>0</v>
      </c>
      <c r="Q394" s="101">
        <v>0</v>
      </c>
      <c r="R394" s="101">
        <v>0.3</v>
      </c>
      <c r="S394" s="101">
        <v>0</v>
      </c>
      <c r="T394" s="101">
        <v>0</v>
      </c>
      <c r="U394" s="101">
        <v>0.1</v>
      </c>
      <c r="V394" s="101">
        <v>0</v>
      </c>
      <c r="W394" s="101">
        <v>4.96</v>
      </c>
      <c r="X394" s="101">
        <v>0</v>
      </c>
      <c r="Y394" s="101">
        <v>0</v>
      </c>
      <c r="Z394" s="101">
        <v>0</v>
      </c>
      <c r="AA394" s="101">
        <v>0</v>
      </c>
      <c r="AB394" s="101">
        <v>0</v>
      </c>
      <c r="AC394" s="101">
        <v>0</v>
      </c>
      <c r="AD394" s="101">
        <v>0</v>
      </c>
      <c r="AE394" s="101">
        <v>0</v>
      </c>
      <c r="AF394" s="101">
        <v>0</v>
      </c>
      <c r="AG394" s="101">
        <v>0</v>
      </c>
      <c r="AH394" s="101">
        <v>0.4</v>
      </c>
      <c r="AI394" s="101">
        <v>0</v>
      </c>
      <c r="AJ394" s="101">
        <f>SUM(AK394:AT394)</f>
        <v>277.5</v>
      </c>
      <c r="AK394" s="101"/>
      <c r="AL394" s="101"/>
      <c r="AM394" s="101"/>
      <c r="AN394" s="101"/>
      <c r="AO394" s="101"/>
      <c r="AP394" s="101">
        <v>277.5</v>
      </c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>
        <f t="shared" si="156"/>
        <v>0.9</v>
      </c>
      <c r="BC394" s="101">
        <v>0.9</v>
      </c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>
        <v>516</v>
      </c>
    </row>
    <row r="395" spans="1:67">
      <c r="A395" s="100" t="s">
        <v>815</v>
      </c>
      <c r="B395" s="101" t="s">
        <v>816</v>
      </c>
      <c r="C395" s="101">
        <f t="shared" si="160"/>
        <v>68</v>
      </c>
      <c r="D395" s="101">
        <f t="shared" si="161"/>
        <v>0</v>
      </c>
      <c r="E395" s="101"/>
      <c r="F395" s="101"/>
      <c r="G395" s="101"/>
      <c r="H395" s="101"/>
      <c r="I395" s="101"/>
      <c r="J395" s="101"/>
      <c r="K395" s="101"/>
      <c r="L395" s="101">
        <f>SUM(M395:AI395)</f>
        <v>0</v>
      </c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>
        <f>SUM(AK395:AT395)</f>
        <v>68</v>
      </c>
      <c r="AK395" s="101"/>
      <c r="AL395" s="101"/>
      <c r="AM395" s="101"/>
      <c r="AN395" s="101"/>
      <c r="AO395" s="101"/>
      <c r="AP395" s="101">
        <v>68</v>
      </c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>
        <f t="shared" si="156"/>
        <v>0</v>
      </c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>
        <v>85</v>
      </c>
    </row>
    <row r="396" spans="1:67">
      <c r="A396" s="100">
        <v>2100509</v>
      </c>
      <c r="B396" s="101" t="s">
        <v>817</v>
      </c>
      <c r="C396" s="101">
        <f t="shared" si="160"/>
        <v>35.75</v>
      </c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>
        <f>SUM(AK396:AT396)</f>
        <v>35.75</v>
      </c>
      <c r="AK396" s="101"/>
      <c r="AL396" s="101"/>
      <c r="AM396" s="101"/>
      <c r="AN396" s="101">
        <v>35.75</v>
      </c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>
        <f t="shared" si="156"/>
        <v>0</v>
      </c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>
        <v>20</v>
      </c>
    </row>
    <row r="397" spans="1:67">
      <c r="A397" s="100" t="s">
        <v>818</v>
      </c>
      <c r="B397" s="101" t="s">
        <v>819</v>
      </c>
      <c r="C397" s="101">
        <f t="shared" si="160"/>
        <v>105.6</v>
      </c>
      <c r="D397" s="101">
        <f t="shared" si="161"/>
        <v>0</v>
      </c>
      <c r="E397" s="101"/>
      <c r="F397" s="101"/>
      <c r="G397" s="101"/>
      <c r="H397" s="101"/>
      <c r="I397" s="101"/>
      <c r="J397" s="101"/>
      <c r="K397" s="101"/>
      <c r="L397" s="101">
        <f>SUM(M397:AI397)</f>
        <v>0</v>
      </c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>
        <f>SUM(AK397:AT397)</f>
        <v>105.6</v>
      </c>
      <c r="AK397" s="101"/>
      <c r="AL397" s="101"/>
      <c r="AM397" s="101"/>
      <c r="AN397" s="101"/>
      <c r="AO397" s="101"/>
      <c r="AP397" s="101">
        <v>105.6</v>
      </c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>
        <f t="shared" si="156"/>
        <v>0</v>
      </c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</row>
    <row r="398" spans="1:67">
      <c r="A398" s="100" t="s">
        <v>820</v>
      </c>
      <c r="B398" s="101" t="s">
        <v>821</v>
      </c>
      <c r="C398" s="101">
        <f t="shared" si="160"/>
        <v>284.68602994</v>
      </c>
      <c r="D398" s="101">
        <f>SUM(D399:D401)</f>
        <v>85.1720145</v>
      </c>
      <c r="E398" s="101">
        <f t="shared" ref="E398:L398" si="162">SUM(E399:E401)</f>
        <v>32.5936</v>
      </c>
      <c r="F398" s="101">
        <f t="shared" si="162"/>
        <v>6.498</v>
      </c>
      <c r="G398" s="101">
        <f t="shared" si="162"/>
        <v>0.888</v>
      </c>
      <c r="H398" s="101">
        <f t="shared" si="162"/>
        <v>19.5478145</v>
      </c>
      <c r="I398" s="101">
        <f t="shared" si="162"/>
        <v>0</v>
      </c>
      <c r="J398" s="101">
        <f t="shared" si="162"/>
        <v>22.0926</v>
      </c>
      <c r="K398" s="101">
        <f t="shared" si="162"/>
        <v>3.552</v>
      </c>
      <c r="L398" s="101">
        <f t="shared" si="162"/>
        <v>21.20321544</v>
      </c>
      <c r="M398" s="101">
        <f t="shared" ref="M398:AT398" si="163">SUM(M399:M401)</f>
        <v>0.495</v>
      </c>
      <c r="N398" s="101">
        <f t="shared" si="163"/>
        <v>0</v>
      </c>
      <c r="O398" s="101">
        <f t="shared" si="163"/>
        <v>0</v>
      </c>
      <c r="P398" s="101">
        <f t="shared" si="163"/>
        <v>0.018</v>
      </c>
      <c r="Q398" s="101">
        <f t="shared" si="163"/>
        <v>0.171</v>
      </c>
      <c r="R398" s="101">
        <f t="shared" si="163"/>
        <v>0.64408</v>
      </c>
      <c r="S398" s="101">
        <f t="shared" si="163"/>
        <v>0.47808</v>
      </c>
      <c r="T398" s="101">
        <f t="shared" si="163"/>
        <v>0</v>
      </c>
      <c r="U398" s="101">
        <f t="shared" si="163"/>
        <v>1.485</v>
      </c>
      <c r="V398" s="101">
        <f t="shared" si="163"/>
        <v>0</v>
      </c>
      <c r="W398" s="101">
        <f t="shared" si="163"/>
        <v>0</v>
      </c>
      <c r="X398" s="101">
        <f t="shared" si="163"/>
        <v>0</v>
      </c>
      <c r="Y398" s="101">
        <f t="shared" si="163"/>
        <v>0.198</v>
      </c>
      <c r="Z398" s="101">
        <f t="shared" si="163"/>
        <v>0.926799</v>
      </c>
      <c r="AA398" s="101">
        <f t="shared" si="163"/>
        <v>0.18572544</v>
      </c>
      <c r="AB398" s="101">
        <f t="shared" si="163"/>
        <v>0</v>
      </c>
      <c r="AC398" s="101">
        <f t="shared" si="163"/>
        <v>0</v>
      </c>
      <c r="AD398" s="101">
        <f t="shared" si="163"/>
        <v>8.04</v>
      </c>
      <c r="AE398" s="101">
        <f t="shared" si="163"/>
        <v>0</v>
      </c>
      <c r="AF398" s="101">
        <f t="shared" si="163"/>
        <v>0.926799</v>
      </c>
      <c r="AG398" s="101">
        <f t="shared" si="163"/>
        <v>1.235732</v>
      </c>
      <c r="AH398" s="101">
        <f t="shared" si="163"/>
        <v>6.3</v>
      </c>
      <c r="AI398" s="101">
        <f t="shared" si="163"/>
        <v>0.099</v>
      </c>
      <c r="AJ398" s="101">
        <f t="shared" si="163"/>
        <v>178.3108</v>
      </c>
      <c r="AK398" s="101">
        <f t="shared" si="163"/>
        <v>0</v>
      </c>
      <c r="AL398" s="101">
        <f t="shared" si="163"/>
        <v>0</v>
      </c>
      <c r="AM398" s="101">
        <f t="shared" si="163"/>
        <v>0</v>
      </c>
      <c r="AN398" s="101">
        <f t="shared" si="163"/>
        <v>114.48</v>
      </c>
      <c r="AO398" s="101">
        <f t="shared" si="163"/>
        <v>26.5</v>
      </c>
      <c r="AP398" s="101">
        <f t="shared" si="163"/>
        <v>0</v>
      </c>
      <c r="AQ398" s="101">
        <f t="shared" si="163"/>
        <v>4.28</v>
      </c>
      <c r="AR398" s="101">
        <f t="shared" si="163"/>
        <v>0</v>
      </c>
      <c r="AS398" s="101">
        <f t="shared" si="163"/>
        <v>0</v>
      </c>
      <c r="AT398" s="101">
        <f t="shared" si="163"/>
        <v>33.0508</v>
      </c>
      <c r="AU398" s="101">
        <f t="shared" ref="AU398:BO398" si="164">SUM(AU400:AU401)</f>
        <v>0</v>
      </c>
      <c r="AV398" s="101">
        <f t="shared" si="164"/>
        <v>0</v>
      </c>
      <c r="AW398" s="101">
        <f t="shared" si="164"/>
        <v>0</v>
      </c>
      <c r="AX398" s="101">
        <f t="shared" si="164"/>
        <v>0</v>
      </c>
      <c r="AY398" s="101">
        <f t="shared" si="164"/>
        <v>0</v>
      </c>
      <c r="AZ398" s="101"/>
      <c r="BA398" s="101">
        <f t="shared" si="164"/>
        <v>0</v>
      </c>
      <c r="BB398" s="101">
        <f t="shared" si="156"/>
        <v>0</v>
      </c>
      <c r="BC398" s="101">
        <f t="shared" si="164"/>
        <v>0</v>
      </c>
      <c r="BD398" s="101">
        <f t="shared" si="164"/>
        <v>0</v>
      </c>
      <c r="BE398" s="101">
        <f t="shared" si="164"/>
        <v>0</v>
      </c>
      <c r="BF398" s="101">
        <f t="shared" si="164"/>
        <v>0</v>
      </c>
      <c r="BG398" s="101">
        <f t="shared" si="164"/>
        <v>0</v>
      </c>
      <c r="BH398" s="101">
        <f t="shared" si="164"/>
        <v>0</v>
      </c>
      <c r="BI398" s="101">
        <f t="shared" si="164"/>
        <v>0</v>
      </c>
      <c r="BJ398" s="101">
        <f t="shared" si="164"/>
        <v>0</v>
      </c>
      <c r="BK398" s="101">
        <f t="shared" si="164"/>
        <v>0</v>
      </c>
      <c r="BL398" s="101">
        <f t="shared" si="164"/>
        <v>0</v>
      </c>
      <c r="BM398" s="101">
        <f t="shared" si="164"/>
        <v>0</v>
      </c>
      <c r="BN398" s="101">
        <f t="shared" si="164"/>
        <v>0</v>
      </c>
      <c r="BO398" s="101">
        <f t="shared" si="164"/>
        <v>10</v>
      </c>
    </row>
    <row r="399" spans="1:67">
      <c r="A399" s="100">
        <v>2100716</v>
      </c>
      <c r="B399" s="101" t="s">
        <v>822</v>
      </c>
      <c r="C399" s="101">
        <f t="shared" si="160"/>
        <v>54.43888719</v>
      </c>
      <c r="D399" s="101">
        <f t="shared" si="161"/>
        <v>36.44500675</v>
      </c>
      <c r="E399" s="101">
        <v>13.4716</v>
      </c>
      <c r="F399" s="101">
        <v>6.498</v>
      </c>
      <c r="G399" s="101">
        <v>0.6024</v>
      </c>
      <c r="H399" s="101">
        <v>8.29750675</v>
      </c>
      <c r="I399" s="101">
        <v>0</v>
      </c>
      <c r="J399" s="101">
        <v>4.0235</v>
      </c>
      <c r="K399" s="101">
        <v>3.552</v>
      </c>
      <c r="L399" s="101">
        <f>SUM(M399:AI399)</f>
        <v>16.02158044</v>
      </c>
      <c r="M399" s="101">
        <v>0.225</v>
      </c>
      <c r="N399" s="101">
        <v>0</v>
      </c>
      <c r="O399" s="101">
        <v>0</v>
      </c>
      <c r="P399" s="101">
        <v>0.018</v>
      </c>
      <c r="Q399" s="101">
        <v>0.171</v>
      </c>
      <c r="R399" s="101">
        <v>0.42808</v>
      </c>
      <c r="S399" s="101">
        <v>0.47808</v>
      </c>
      <c r="T399" s="101">
        <v>0</v>
      </c>
      <c r="U399" s="101">
        <v>0.675</v>
      </c>
      <c r="V399" s="101">
        <v>0</v>
      </c>
      <c r="W399" s="101">
        <v>0</v>
      </c>
      <c r="X399" s="101">
        <v>0</v>
      </c>
      <c r="Y399" s="101">
        <v>0.09</v>
      </c>
      <c r="Z399" s="101">
        <v>0.3689325</v>
      </c>
      <c r="AA399" s="101">
        <v>0.12164544</v>
      </c>
      <c r="AB399" s="101">
        <v>0</v>
      </c>
      <c r="AC399" s="101">
        <v>0</v>
      </c>
      <c r="AD399" s="101">
        <v>8.04</v>
      </c>
      <c r="AE399" s="101">
        <v>0</v>
      </c>
      <c r="AF399" s="101">
        <v>0.3689325</v>
      </c>
      <c r="AG399" s="101">
        <v>0.49191</v>
      </c>
      <c r="AH399" s="101">
        <v>4.5</v>
      </c>
      <c r="AI399" s="101">
        <v>0.045</v>
      </c>
      <c r="AJ399" s="101">
        <f>SUM(AK399:BG399)</f>
        <v>1.9723</v>
      </c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>
        <v>1.9723</v>
      </c>
      <c r="AU399" s="101"/>
      <c r="AV399" s="101"/>
      <c r="AW399" s="101"/>
      <c r="AX399" s="101"/>
      <c r="AY399" s="101"/>
      <c r="AZ399" s="101"/>
      <c r="BA399" s="101"/>
      <c r="BB399" s="101">
        <f t="shared" si="156"/>
        <v>0</v>
      </c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</row>
    <row r="400" spans="1:67">
      <c r="A400" s="100">
        <v>2100717</v>
      </c>
      <c r="B400" s="101" t="s">
        <v>823</v>
      </c>
      <c r="C400" s="101">
        <f t="shared" si="160"/>
        <v>0</v>
      </c>
      <c r="D400" s="101">
        <f t="shared" si="161"/>
        <v>0</v>
      </c>
      <c r="E400" s="101"/>
      <c r="F400" s="101"/>
      <c r="G400" s="101"/>
      <c r="H400" s="101"/>
      <c r="I400" s="101"/>
      <c r="J400" s="101"/>
      <c r="K400" s="101"/>
      <c r="L400" s="101">
        <f t="shared" ref="L400:L410" si="165">SUM(M400:AI400)</f>
        <v>0</v>
      </c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>
        <f>SUM(AK400:BG400)</f>
        <v>0</v>
      </c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>
        <f t="shared" si="156"/>
        <v>0</v>
      </c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</row>
    <row r="401" spans="1:67">
      <c r="A401" s="100" t="s">
        <v>824</v>
      </c>
      <c r="B401" s="101" t="s">
        <v>825</v>
      </c>
      <c r="C401" s="101">
        <f t="shared" si="160"/>
        <v>230.24714275</v>
      </c>
      <c r="D401" s="101">
        <f t="shared" si="161"/>
        <v>48.72700775</v>
      </c>
      <c r="E401" s="101">
        <v>19.122</v>
      </c>
      <c r="F401" s="101">
        <v>0</v>
      </c>
      <c r="G401" s="101">
        <v>0.2856</v>
      </c>
      <c r="H401" s="101">
        <v>11.25030775</v>
      </c>
      <c r="I401" s="101">
        <v>0</v>
      </c>
      <c r="J401" s="101">
        <v>18.0691</v>
      </c>
      <c r="K401" s="101">
        <v>0</v>
      </c>
      <c r="L401" s="101">
        <f t="shared" si="165"/>
        <v>5.181635</v>
      </c>
      <c r="M401" s="101">
        <v>0.27</v>
      </c>
      <c r="N401" s="101">
        <v>0</v>
      </c>
      <c r="O401" s="101">
        <v>0</v>
      </c>
      <c r="P401" s="101">
        <v>0</v>
      </c>
      <c r="Q401" s="101">
        <v>0</v>
      </c>
      <c r="R401" s="101">
        <v>0.216</v>
      </c>
      <c r="S401" s="101">
        <v>0</v>
      </c>
      <c r="T401" s="101">
        <v>0</v>
      </c>
      <c r="U401" s="101">
        <v>0.81</v>
      </c>
      <c r="V401" s="101">
        <v>0</v>
      </c>
      <c r="W401" s="101">
        <v>0</v>
      </c>
      <c r="X401" s="101">
        <v>0</v>
      </c>
      <c r="Y401" s="101">
        <v>0.108</v>
      </c>
      <c r="Z401" s="101">
        <v>0.5578665</v>
      </c>
      <c r="AA401" s="101">
        <v>0.06408</v>
      </c>
      <c r="AB401" s="101">
        <v>0</v>
      </c>
      <c r="AC401" s="101">
        <v>0</v>
      </c>
      <c r="AD401" s="101">
        <v>0</v>
      </c>
      <c r="AE401" s="101">
        <v>0</v>
      </c>
      <c r="AF401" s="101">
        <v>0.5578665</v>
      </c>
      <c r="AG401" s="101">
        <v>0.743822</v>
      </c>
      <c r="AH401" s="101">
        <v>1.8</v>
      </c>
      <c r="AI401" s="101">
        <v>0.054</v>
      </c>
      <c r="AJ401" s="101">
        <f>SUM(AK401:BG401)</f>
        <v>176.3385</v>
      </c>
      <c r="AK401" s="101"/>
      <c r="AL401" s="101"/>
      <c r="AM401" s="101"/>
      <c r="AN401" s="101">
        <v>114.48</v>
      </c>
      <c r="AO401" s="101">
        <v>26.5</v>
      </c>
      <c r="AP401" s="101">
        <v>0</v>
      </c>
      <c r="AQ401" s="101">
        <v>4.28</v>
      </c>
      <c r="AR401" s="101">
        <v>0</v>
      </c>
      <c r="AS401" s="101">
        <v>0</v>
      </c>
      <c r="AT401" s="101">
        <v>31.0785</v>
      </c>
      <c r="AU401" s="101"/>
      <c r="AV401" s="101"/>
      <c r="AW401" s="101"/>
      <c r="AX401" s="101"/>
      <c r="AY401" s="101"/>
      <c r="AZ401" s="101"/>
      <c r="BA401" s="101"/>
      <c r="BB401" s="101">
        <f t="shared" si="156"/>
        <v>0</v>
      </c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>
        <v>10</v>
      </c>
    </row>
    <row r="402" spans="1:67">
      <c r="A402" s="100" t="s">
        <v>826</v>
      </c>
      <c r="B402" s="101" t="s">
        <v>827</v>
      </c>
      <c r="C402" s="101">
        <f t="shared" si="160"/>
        <v>37.740006</v>
      </c>
      <c r="D402" s="101">
        <f>SUM(D403:D408)</f>
        <v>24.767748</v>
      </c>
      <c r="E402" s="101">
        <f t="shared" ref="E402:BO402" si="166">SUM(E403:E408)</f>
        <v>2.6556</v>
      </c>
      <c r="F402" s="101">
        <f t="shared" si="166"/>
        <v>0</v>
      </c>
      <c r="G402" s="101">
        <f t="shared" si="166"/>
        <v>0</v>
      </c>
      <c r="H402" s="101">
        <f t="shared" si="166"/>
        <v>0.818448</v>
      </c>
      <c r="I402" s="101">
        <f t="shared" si="166"/>
        <v>0</v>
      </c>
      <c r="J402" s="101">
        <f t="shared" si="166"/>
        <v>3.5477</v>
      </c>
      <c r="K402" s="101">
        <f t="shared" si="166"/>
        <v>17.746</v>
      </c>
      <c r="L402" s="101">
        <f t="shared" si="165"/>
        <v>10.553958</v>
      </c>
      <c r="M402" s="101">
        <f t="shared" si="166"/>
        <v>0.67</v>
      </c>
      <c r="N402" s="101">
        <f t="shared" si="166"/>
        <v>0.63</v>
      </c>
      <c r="O402" s="101">
        <f t="shared" si="166"/>
        <v>0</v>
      </c>
      <c r="P402" s="101">
        <f t="shared" si="166"/>
        <v>0</v>
      </c>
      <c r="Q402" s="101">
        <f t="shared" si="166"/>
        <v>0</v>
      </c>
      <c r="R402" s="101">
        <f t="shared" si="166"/>
        <v>0.216</v>
      </c>
      <c r="S402" s="101">
        <f t="shared" si="166"/>
        <v>0</v>
      </c>
      <c r="T402" s="101">
        <f t="shared" si="166"/>
        <v>0</v>
      </c>
      <c r="U402" s="101">
        <f t="shared" si="166"/>
        <v>0.694</v>
      </c>
      <c r="V402" s="101">
        <f t="shared" si="166"/>
        <v>0</v>
      </c>
      <c r="W402" s="101">
        <f t="shared" si="166"/>
        <v>0</v>
      </c>
      <c r="X402" s="101">
        <f t="shared" si="166"/>
        <v>0</v>
      </c>
      <c r="Y402" s="101">
        <f t="shared" si="166"/>
        <v>0.108</v>
      </c>
      <c r="Z402" s="101">
        <f t="shared" si="166"/>
        <v>0.3930495</v>
      </c>
      <c r="AA402" s="101">
        <f t="shared" si="166"/>
        <v>0.05976</v>
      </c>
      <c r="AB402" s="101">
        <f t="shared" si="166"/>
        <v>0</v>
      </c>
      <c r="AC402" s="101">
        <f t="shared" si="166"/>
        <v>3</v>
      </c>
      <c r="AD402" s="101">
        <f t="shared" si="166"/>
        <v>0</v>
      </c>
      <c r="AE402" s="101">
        <f t="shared" si="166"/>
        <v>0</v>
      </c>
      <c r="AF402" s="101">
        <f t="shared" si="166"/>
        <v>0.124066</v>
      </c>
      <c r="AG402" s="101">
        <f t="shared" si="166"/>
        <v>0.1550825</v>
      </c>
      <c r="AH402" s="101">
        <f t="shared" si="166"/>
        <v>2.8</v>
      </c>
      <c r="AI402" s="101">
        <f t="shared" si="166"/>
        <v>1.704</v>
      </c>
      <c r="AJ402" s="101">
        <f t="shared" si="166"/>
        <v>0.4983</v>
      </c>
      <c r="AK402" s="101">
        <f t="shared" si="166"/>
        <v>0</v>
      </c>
      <c r="AL402" s="101">
        <f t="shared" si="166"/>
        <v>0</v>
      </c>
      <c r="AM402" s="101">
        <f t="shared" si="166"/>
        <v>0</v>
      </c>
      <c r="AN402" s="101">
        <f t="shared" si="166"/>
        <v>0</v>
      </c>
      <c r="AO402" s="101">
        <f t="shared" si="166"/>
        <v>0</v>
      </c>
      <c r="AP402" s="101">
        <f t="shared" si="166"/>
        <v>0</v>
      </c>
      <c r="AQ402" s="101">
        <f t="shared" si="166"/>
        <v>0</v>
      </c>
      <c r="AR402" s="101">
        <f t="shared" si="166"/>
        <v>0</v>
      </c>
      <c r="AS402" s="101">
        <f t="shared" si="166"/>
        <v>0</v>
      </c>
      <c r="AT402" s="101">
        <f t="shared" si="166"/>
        <v>0.4983</v>
      </c>
      <c r="AU402" s="101">
        <f t="shared" si="166"/>
        <v>0</v>
      </c>
      <c r="AV402" s="101">
        <f t="shared" si="166"/>
        <v>0</v>
      </c>
      <c r="AW402" s="101">
        <f t="shared" si="166"/>
        <v>0</v>
      </c>
      <c r="AX402" s="101"/>
      <c r="AY402" s="101"/>
      <c r="AZ402" s="101"/>
      <c r="BA402" s="101"/>
      <c r="BB402" s="101">
        <f t="shared" si="156"/>
        <v>1.92</v>
      </c>
      <c r="BC402" s="101">
        <f t="shared" si="166"/>
        <v>1.92</v>
      </c>
      <c r="BD402" s="101">
        <f t="shared" si="166"/>
        <v>0</v>
      </c>
      <c r="BE402" s="101">
        <f t="shared" si="166"/>
        <v>0</v>
      </c>
      <c r="BF402" s="101">
        <f t="shared" si="166"/>
        <v>0</v>
      </c>
      <c r="BG402" s="101">
        <f t="shared" si="166"/>
        <v>0</v>
      </c>
      <c r="BH402" s="101">
        <f t="shared" si="166"/>
        <v>0</v>
      </c>
      <c r="BI402" s="101">
        <f t="shared" si="166"/>
        <v>0</v>
      </c>
      <c r="BJ402" s="101">
        <f t="shared" si="166"/>
        <v>0</v>
      </c>
      <c r="BK402" s="101">
        <f t="shared" si="166"/>
        <v>0</v>
      </c>
      <c r="BL402" s="101">
        <f t="shared" si="166"/>
        <v>0</v>
      </c>
      <c r="BM402" s="101">
        <f t="shared" si="166"/>
        <v>0</v>
      </c>
      <c r="BN402" s="101">
        <f t="shared" si="166"/>
        <v>0</v>
      </c>
      <c r="BO402" s="101">
        <f t="shared" si="166"/>
        <v>30</v>
      </c>
    </row>
    <row r="403" spans="1:67">
      <c r="A403" s="100" t="s">
        <v>828</v>
      </c>
      <c r="B403" s="101" t="s">
        <v>167</v>
      </c>
      <c r="C403" s="101">
        <f t="shared" si="160"/>
        <v>31.740006</v>
      </c>
      <c r="D403" s="101">
        <f t="shared" si="161"/>
        <v>24.767748</v>
      </c>
      <c r="E403" s="101">
        <v>2.6556</v>
      </c>
      <c r="F403" s="101">
        <v>0</v>
      </c>
      <c r="G403" s="101">
        <v>0</v>
      </c>
      <c r="H403" s="101">
        <v>0.818448</v>
      </c>
      <c r="I403" s="101"/>
      <c r="J403" s="101">
        <v>3.5477</v>
      </c>
      <c r="K403" s="101">
        <v>17.746</v>
      </c>
      <c r="L403" s="101">
        <f t="shared" si="165"/>
        <v>6.473958</v>
      </c>
      <c r="M403" s="101">
        <v>0.27</v>
      </c>
      <c r="N403" s="101">
        <v>0</v>
      </c>
      <c r="O403" s="101"/>
      <c r="P403" s="101">
        <v>0</v>
      </c>
      <c r="Q403" s="101">
        <v>0</v>
      </c>
      <c r="R403" s="101">
        <v>0.216</v>
      </c>
      <c r="S403" s="101">
        <v>0</v>
      </c>
      <c r="T403" s="101"/>
      <c r="U403" s="101">
        <v>0.594</v>
      </c>
      <c r="V403" s="101"/>
      <c r="W403" s="101">
        <v>0</v>
      </c>
      <c r="X403" s="101"/>
      <c r="Y403" s="101">
        <v>0.108</v>
      </c>
      <c r="Z403" s="101">
        <v>0.0930495</v>
      </c>
      <c r="AA403" s="101">
        <v>0.05976</v>
      </c>
      <c r="AB403" s="101">
        <v>0</v>
      </c>
      <c r="AC403" s="101">
        <v>3</v>
      </c>
      <c r="AD403" s="101"/>
      <c r="AE403" s="101"/>
      <c r="AF403" s="101">
        <v>0.124066</v>
      </c>
      <c r="AG403" s="101">
        <v>0.1550825</v>
      </c>
      <c r="AH403" s="101">
        <v>1.8</v>
      </c>
      <c r="AI403" s="101">
        <v>0.054</v>
      </c>
      <c r="AJ403" s="101">
        <f t="shared" ref="AJ403:AJ410" si="167">SUM(AK403:AT403)</f>
        <v>0.4983</v>
      </c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>
        <v>0.4983</v>
      </c>
      <c r="AU403" s="101"/>
      <c r="AV403" s="101"/>
      <c r="AW403" s="101"/>
      <c r="AX403" s="101"/>
      <c r="AY403" s="101"/>
      <c r="AZ403" s="101"/>
      <c r="BA403" s="101"/>
      <c r="BB403" s="101">
        <f t="shared" si="156"/>
        <v>0</v>
      </c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</row>
    <row r="404" spans="1:67">
      <c r="A404" s="100" t="s">
        <v>829</v>
      </c>
      <c r="B404" s="101" t="s">
        <v>830</v>
      </c>
      <c r="C404" s="101">
        <f t="shared" si="160"/>
        <v>0</v>
      </c>
      <c r="D404" s="101">
        <f t="shared" si="161"/>
        <v>0</v>
      </c>
      <c r="E404" s="101"/>
      <c r="F404" s="101"/>
      <c r="G404" s="101"/>
      <c r="H404" s="101"/>
      <c r="I404" s="101"/>
      <c r="J404" s="101"/>
      <c r="K404" s="101"/>
      <c r="L404" s="101">
        <f t="shared" si="165"/>
        <v>0</v>
      </c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>
        <f t="shared" si="167"/>
        <v>0</v>
      </c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>
        <f t="shared" si="156"/>
        <v>0</v>
      </c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</row>
    <row r="405" spans="1:67">
      <c r="A405" s="100" t="s">
        <v>831</v>
      </c>
      <c r="B405" s="101" t="s">
        <v>832</v>
      </c>
      <c r="C405" s="101">
        <f t="shared" si="160"/>
        <v>0</v>
      </c>
      <c r="D405" s="101">
        <f t="shared" si="161"/>
        <v>0</v>
      </c>
      <c r="E405" s="101"/>
      <c r="F405" s="101"/>
      <c r="G405" s="101"/>
      <c r="H405" s="101"/>
      <c r="I405" s="101"/>
      <c r="J405" s="101"/>
      <c r="K405" s="101"/>
      <c r="L405" s="101">
        <f t="shared" si="165"/>
        <v>0</v>
      </c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>
        <f t="shared" si="167"/>
        <v>0</v>
      </c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>
        <f t="shared" si="156"/>
        <v>0</v>
      </c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</row>
    <row r="406" spans="1:67">
      <c r="A406" s="100" t="s">
        <v>833</v>
      </c>
      <c r="B406" s="101" t="s">
        <v>834</v>
      </c>
      <c r="C406" s="101">
        <f t="shared" si="160"/>
        <v>6</v>
      </c>
      <c r="D406" s="101">
        <f t="shared" si="161"/>
        <v>0</v>
      </c>
      <c r="E406" s="101"/>
      <c r="F406" s="101"/>
      <c r="G406" s="101"/>
      <c r="H406" s="101"/>
      <c r="I406" s="101"/>
      <c r="J406" s="101"/>
      <c r="K406" s="101"/>
      <c r="L406" s="101">
        <f t="shared" si="165"/>
        <v>4.08</v>
      </c>
      <c r="M406" s="101">
        <v>0.4</v>
      </c>
      <c r="N406" s="101">
        <v>0.63</v>
      </c>
      <c r="O406" s="101">
        <v>0</v>
      </c>
      <c r="P406" s="101">
        <v>0</v>
      </c>
      <c r="Q406" s="101">
        <v>0</v>
      </c>
      <c r="R406" s="101">
        <v>0</v>
      </c>
      <c r="S406" s="101">
        <v>0</v>
      </c>
      <c r="T406" s="101">
        <v>0</v>
      </c>
      <c r="U406" s="101">
        <v>0.1</v>
      </c>
      <c r="V406" s="101">
        <v>0</v>
      </c>
      <c r="W406" s="101">
        <v>0</v>
      </c>
      <c r="X406" s="101">
        <v>0</v>
      </c>
      <c r="Y406" s="101">
        <v>0</v>
      </c>
      <c r="Z406" s="101">
        <v>0.3</v>
      </c>
      <c r="AA406" s="101">
        <v>0</v>
      </c>
      <c r="AB406" s="101">
        <v>0</v>
      </c>
      <c r="AC406" s="101">
        <v>0</v>
      </c>
      <c r="AD406" s="101">
        <v>0</v>
      </c>
      <c r="AE406" s="101">
        <v>0</v>
      </c>
      <c r="AF406" s="101">
        <v>0</v>
      </c>
      <c r="AG406" s="101">
        <v>0</v>
      </c>
      <c r="AH406" s="101">
        <v>1</v>
      </c>
      <c r="AI406" s="101">
        <v>1.65</v>
      </c>
      <c r="AJ406" s="101">
        <f t="shared" si="167"/>
        <v>0</v>
      </c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>
        <f t="shared" si="156"/>
        <v>1.92</v>
      </c>
      <c r="BC406" s="101">
        <v>1.92</v>
      </c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>
        <v>30</v>
      </c>
    </row>
    <row r="407" spans="1:67">
      <c r="A407" s="100" t="s">
        <v>835</v>
      </c>
      <c r="B407" s="101" t="s">
        <v>192</v>
      </c>
      <c r="C407" s="101">
        <f t="shared" si="160"/>
        <v>0</v>
      </c>
      <c r="D407" s="101">
        <f t="shared" si="161"/>
        <v>0</v>
      </c>
      <c r="E407" s="101"/>
      <c r="F407" s="101"/>
      <c r="G407" s="101"/>
      <c r="H407" s="101"/>
      <c r="I407" s="101"/>
      <c r="J407" s="101"/>
      <c r="K407" s="101"/>
      <c r="L407" s="101">
        <f t="shared" si="165"/>
        <v>0</v>
      </c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>
        <f t="shared" si="167"/>
        <v>0</v>
      </c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</row>
    <row r="408" spans="1:67">
      <c r="A408" s="100" t="s">
        <v>836</v>
      </c>
      <c r="B408" s="101" t="s">
        <v>837</v>
      </c>
      <c r="C408" s="101">
        <f t="shared" si="160"/>
        <v>0</v>
      </c>
      <c r="D408" s="101">
        <f t="shared" si="161"/>
        <v>0</v>
      </c>
      <c r="E408" s="101"/>
      <c r="F408" s="101"/>
      <c r="G408" s="101"/>
      <c r="H408" s="101"/>
      <c r="I408" s="101"/>
      <c r="J408" s="101"/>
      <c r="K408" s="101"/>
      <c r="L408" s="101">
        <f t="shared" si="165"/>
        <v>0</v>
      </c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>
        <f t="shared" si="167"/>
        <v>0</v>
      </c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</row>
    <row r="409" spans="1:67">
      <c r="A409" s="100" t="s">
        <v>838</v>
      </c>
      <c r="B409" s="101" t="s">
        <v>839</v>
      </c>
      <c r="C409" s="101">
        <f t="shared" si="160"/>
        <v>0</v>
      </c>
      <c r="D409" s="101">
        <f t="shared" si="161"/>
        <v>0</v>
      </c>
      <c r="E409" s="101"/>
      <c r="F409" s="101"/>
      <c r="G409" s="101"/>
      <c r="H409" s="101"/>
      <c r="I409" s="101"/>
      <c r="J409" s="101"/>
      <c r="K409" s="101"/>
      <c r="L409" s="101">
        <f t="shared" si="165"/>
        <v>0</v>
      </c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>
        <f t="shared" si="167"/>
        <v>0</v>
      </c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</row>
    <row r="410" spans="1:67">
      <c r="A410" s="100" t="s">
        <v>840</v>
      </c>
      <c r="B410" s="101" t="s">
        <v>839</v>
      </c>
      <c r="C410" s="101">
        <f t="shared" si="160"/>
        <v>0</v>
      </c>
      <c r="D410" s="101">
        <f t="shared" si="161"/>
        <v>0</v>
      </c>
      <c r="E410" s="101"/>
      <c r="F410" s="101"/>
      <c r="G410" s="101"/>
      <c r="H410" s="101"/>
      <c r="I410" s="101"/>
      <c r="J410" s="101"/>
      <c r="K410" s="101"/>
      <c r="L410" s="101">
        <f t="shared" si="165"/>
        <v>0</v>
      </c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>
        <f t="shared" si="167"/>
        <v>0</v>
      </c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</row>
    <row r="411" spans="1:67">
      <c r="A411" s="100" t="s">
        <v>841</v>
      </c>
      <c r="B411" s="101" t="s">
        <v>132</v>
      </c>
      <c r="C411" s="101">
        <f t="shared" si="160"/>
        <v>75.09946609</v>
      </c>
      <c r="D411" s="101">
        <f>D412+D416+D419+D421+D423+D425+D427</f>
        <v>49.91297325</v>
      </c>
      <c r="E411" s="101">
        <f t="shared" ref="E411:BO411" si="168">E412+E416+E419+E421+E423+E425+E427</f>
        <v>19.5696</v>
      </c>
      <c r="F411" s="101">
        <f t="shared" si="168"/>
        <v>14.088</v>
      </c>
      <c r="G411" s="101">
        <f t="shared" si="168"/>
        <v>1.7708</v>
      </c>
      <c r="H411" s="101">
        <f t="shared" si="168"/>
        <v>10.97967325</v>
      </c>
      <c r="I411" s="101">
        <f t="shared" si="168"/>
        <v>0</v>
      </c>
      <c r="J411" s="101">
        <f t="shared" si="168"/>
        <v>3.5049</v>
      </c>
      <c r="K411" s="101">
        <f t="shared" si="168"/>
        <v>0</v>
      </c>
      <c r="L411" s="101">
        <f t="shared" si="168"/>
        <v>7.07939284</v>
      </c>
      <c r="M411" s="101">
        <f t="shared" si="168"/>
        <v>0.225</v>
      </c>
      <c r="N411" s="101">
        <f t="shared" si="168"/>
        <v>0</v>
      </c>
      <c r="O411" s="101">
        <f t="shared" si="168"/>
        <v>0</v>
      </c>
      <c r="P411" s="101">
        <f t="shared" si="168"/>
        <v>0.009</v>
      </c>
      <c r="Q411" s="101">
        <f t="shared" si="168"/>
        <v>0.225</v>
      </c>
      <c r="R411" s="101">
        <f t="shared" si="168"/>
        <v>0.44488</v>
      </c>
      <c r="S411" s="101">
        <f t="shared" si="168"/>
        <v>0.38</v>
      </c>
      <c r="T411" s="101">
        <f t="shared" si="168"/>
        <v>0</v>
      </c>
      <c r="U411" s="101">
        <f t="shared" si="168"/>
        <v>0.495</v>
      </c>
      <c r="V411" s="101">
        <f t="shared" si="168"/>
        <v>0</v>
      </c>
      <c r="W411" s="101">
        <f t="shared" si="168"/>
        <v>0</v>
      </c>
      <c r="X411" s="101">
        <f t="shared" si="168"/>
        <v>0</v>
      </c>
      <c r="Y411" s="101">
        <f t="shared" si="168"/>
        <v>0.09</v>
      </c>
      <c r="Z411" s="101">
        <f t="shared" si="168"/>
        <v>0.5769795</v>
      </c>
      <c r="AA411" s="101">
        <f t="shared" si="168"/>
        <v>0.09224784</v>
      </c>
      <c r="AB411" s="101">
        <f t="shared" si="168"/>
        <v>0</v>
      </c>
      <c r="AC411" s="101">
        <f t="shared" si="168"/>
        <v>0</v>
      </c>
      <c r="AD411" s="101">
        <f t="shared" si="168"/>
        <v>0</v>
      </c>
      <c r="AE411" s="101">
        <f t="shared" si="168"/>
        <v>0</v>
      </c>
      <c r="AF411" s="101">
        <f t="shared" si="168"/>
        <v>0.5769795</v>
      </c>
      <c r="AG411" s="101">
        <f t="shared" si="168"/>
        <v>0.769306</v>
      </c>
      <c r="AH411" s="101">
        <f t="shared" si="168"/>
        <v>3.15</v>
      </c>
      <c r="AI411" s="101">
        <f t="shared" si="168"/>
        <v>0.045</v>
      </c>
      <c r="AJ411" s="101">
        <f t="shared" si="168"/>
        <v>3.1071</v>
      </c>
      <c r="AK411" s="101">
        <f t="shared" si="168"/>
        <v>0</v>
      </c>
      <c r="AL411" s="101">
        <f t="shared" si="168"/>
        <v>0</v>
      </c>
      <c r="AM411" s="101">
        <f t="shared" si="168"/>
        <v>0</v>
      </c>
      <c r="AN411" s="101">
        <f t="shared" si="168"/>
        <v>0</v>
      </c>
      <c r="AO411" s="101">
        <f t="shared" si="168"/>
        <v>0</v>
      </c>
      <c r="AP411" s="101">
        <f t="shared" si="168"/>
        <v>0</v>
      </c>
      <c r="AQ411" s="101">
        <f t="shared" si="168"/>
        <v>0</v>
      </c>
      <c r="AR411" s="101">
        <f t="shared" si="168"/>
        <v>0</v>
      </c>
      <c r="AS411" s="101">
        <f t="shared" si="168"/>
        <v>0</v>
      </c>
      <c r="AT411" s="101">
        <f t="shared" si="168"/>
        <v>3.1071</v>
      </c>
      <c r="AU411" s="101">
        <f t="shared" si="168"/>
        <v>15</v>
      </c>
      <c r="AV411" s="101">
        <f t="shared" si="168"/>
        <v>0</v>
      </c>
      <c r="AW411" s="101">
        <f t="shared" si="168"/>
        <v>15</v>
      </c>
      <c r="AX411" s="101">
        <f t="shared" si="168"/>
        <v>0</v>
      </c>
      <c r="AY411" s="101">
        <f t="shared" si="168"/>
        <v>0</v>
      </c>
      <c r="AZ411" s="101"/>
      <c r="BA411" s="101">
        <f t="shared" si="168"/>
        <v>0</v>
      </c>
      <c r="BB411" s="101">
        <f t="shared" si="168"/>
        <v>0</v>
      </c>
      <c r="BC411" s="101">
        <f t="shared" si="168"/>
        <v>0</v>
      </c>
      <c r="BD411" s="101">
        <f t="shared" si="168"/>
        <v>0</v>
      </c>
      <c r="BE411" s="101">
        <f t="shared" si="168"/>
        <v>0</v>
      </c>
      <c r="BF411" s="101">
        <f t="shared" si="168"/>
        <v>0</v>
      </c>
      <c r="BG411" s="101">
        <f t="shared" si="168"/>
        <v>0</v>
      </c>
      <c r="BH411" s="101">
        <f t="shared" si="168"/>
        <v>0</v>
      </c>
      <c r="BI411" s="101">
        <f t="shared" si="168"/>
        <v>0</v>
      </c>
      <c r="BJ411" s="101">
        <f t="shared" si="168"/>
        <v>0</v>
      </c>
      <c r="BK411" s="101">
        <f t="shared" si="168"/>
        <v>0</v>
      </c>
      <c r="BL411" s="101">
        <f t="shared" si="168"/>
        <v>0</v>
      </c>
      <c r="BM411" s="101">
        <f t="shared" si="168"/>
        <v>0</v>
      </c>
      <c r="BN411" s="101">
        <f t="shared" si="168"/>
        <v>0</v>
      </c>
      <c r="BO411" s="101">
        <f t="shared" si="168"/>
        <v>0</v>
      </c>
    </row>
    <row r="412" spans="1:67">
      <c r="A412" s="100" t="s">
        <v>842</v>
      </c>
      <c r="B412" s="101" t="s">
        <v>843</v>
      </c>
      <c r="C412" s="101">
        <f t="shared" si="160"/>
        <v>60.09946609</v>
      </c>
      <c r="D412" s="101">
        <f>SUM(D413:D415)</f>
        <v>49.91297325</v>
      </c>
      <c r="E412" s="101">
        <f t="shared" ref="E412:BO412" si="169">SUM(E413:E415)</f>
        <v>19.5696</v>
      </c>
      <c r="F412" s="101">
        <f t="shared" si="169"/>
        <v>14.088</v>
      </c>
      <c r="G412" s="101">
        <f t="shared" si="169"/>
        <v>1.7708</v>
      </c>
      <c r="H412" s="101">
        <f t="shared" si="169"/>
        <v>10.97967325</v>
      </c>
      <c r="I412" s="101">
        <f t="shared" si="169"/>
        <v>0</v>
      </c>
      <c r="J412" s="101">
        <f t="shared" si="169"/>
        <v>3.5049</v>
      </c>
      <c r="K412" s="101">
        <f t="shared" si="169"/>
        <v>0</v>
      </c>
      <c r="L412" s="101">
        <f t="shared" ref="L412:L418" si="170">SUM(M412:AI412)</f>
        <v>7.07939284</v>
      </c>
      <c r="M412" s="101">
        <f t="shared" si="169"/>
        <v>0.225</v>
      </c>
      <c r="N412" s="101">
        <f t="shared" si="169"/>
        <v>0</v>
      </c>
      <c r="O412" s="101">
        <f t="shared" si="169"/>
        <v>0</v>
      </c>
      <c r="P412" s="101">
        <f t="shared" si="169"/>
        <v>0.009</v>
      </c>
      <c r="Q412" s="101">
        <f t="shared" si="169"/>
        <v>0.225</v>
      </c>
      <c r="R412" s="101">
        <f t="shared" si="169"/>
        <v>0.44488</v>
      </c>
      <c r="S412" s="101">
        <f t="shared" si="169"/>
        <v>0.38</v>
      </c>
      <c r="T412" s="101">
        <f t="shared" si="169"/>
        <v>0</v>
      </c>
      <c r="U412" s="101">
        <f t="shared" si="169"/>
        <v>0.495</v>
      </c>
      <c r="V412" s="101">
        <f t="shared" si="169"/>
        <v>0</v>
      </c>
      <c r="W412" s="101">
        <f t="shared" si="169"/>
        <v>0</v>
      </c>
      <c r="X412" s="101">
        <f t="shared" si="169"/>
        <v>0</v>
      </c>
      <c r="Y412" s="101">
        <f t="shared" si="169"/>
        <v>0.09</v>
      </c>
      <c r="Z412" s="101">
        <f t="shared" si="169"/>
        <v>0.5769795</v>
      </c>
      <c r="AA412" s="101">
        <f t="shared" si="169"/>
        <v>0.09224784</v>
      </c>
      <c r="AB412" s="101">
        <f t="shared" si="169"/>
        <v>0</v>
      </c>
      <c r="AC412" s="101">
        <f t="shared" si="169"/>
        <v>0</v>
      </c>
      <c r="AD412" s="101">
        <f t="shared" si="169"/>
        <v>0</v>
      </c>
      <c r="AE412" s="101">
        <f t="shared" si="169"/>
        <v>0</v>
      </c>
      <c r="AF412" s="101">
        <f t="shared" si="169"/>
        <v>0.5769795</v>
      </c>
      <c r="AG412" s="101">
        <f t="shared" si="169"/>
        <v>0.769306</v>
      </c>
      <c r="AH412" s="101">
        <f t="shared" si="169"/>
        <v>3.15</v>
      </c>
      <c r="AI412" s="101">
        <f t="shared" si="169"/>
        <v>0.045</v>
      </c>
      <c r="AJ412" s="101">
        <f t="shared" si="169"/>
        <v>3.1071</v>
      </c>
      <c r="AK412" s="101">
        <f t="shared" si="169"/>
        <v>0</v>
      </c>
      <c r="AL412" s="101">
        <f t="shared" si="169"/>
        <v>0</v>
      </c>
      <c r="AM412" s="101">
        <f t="shared" si="169"/>
        <v>0</v>
      </c>
      <c r="AN412" s="101">
        <f t="shared" si="169"/>
        <v>0</v>
      </c>
      <c r="AO412" s="101">
        <f t="shared" si="169"/>
        <v>0</v>
      </c>
      <c r="AP412" s="101">
        <f t="shared" si="169"/>
        <v>0</v>
      </c>
      <c r="AQ412" s="101">
        <f t="shared" si="169"/>
        <v>0</v>
      </c>
      <c r="AR412" s="101">
        <f t="shared" si="169"/>
        <v>0</v>
      </c>
      <c r="AS412" s="101">
        <f t="shared" si="169"/>
        <v>0</v>
      </c>
      <c r="AT412" s="101">
        <f t="shared" si="169"/>
        <v>3.1071</v>
      </c>
      <c r="AU412" s="101">
        <f t="shared" si="169"/>
        <v>0</v>
      </c>
      <c r="AV412" s="101">
        <f t="shared" si="169"/>
        <v>0</v>
      </c>
      <c r="AW412" s="101">
        <f t="shared" si="169"/>
        <v>0</v>
      </c>
      <c r="AX412" s="101">
        <f t="shared" si="169"/>
        <v>0</v>
      </c>
      <c r="AY412" s="101">
        <f t="shared" si="169"/>
        <v>0</v>
      </c>
      <c r="AZ412" s="101"/>
      <c r="BA412" s="101">
        <f t="shared" si="169"/>
        <v>0</v>
      </c>
      <c r="BB412" s="101">
        <f t="shared" si="169"/>
        <v>0</v>
      </c>
      <c r="BC412" s="101">
        <f t="shared" si="169"/>
        <v>0</v>
      </c>
      <c r="BD412" s="101">
        <f t="shared" si="169"/>
        <v>0</v>
      </c>
      <c r="BE412" s="101">
        <f t="shared" si="169"/>
        <v>0</v>
      </c>
      <c r="BF412" s="101">
        <f t="shared" si="169"/>
        <v>0</v>
      </c>
      <c r="BG412" s="101">
        <f t="shared" si="169"/>
        <v>0</v>
      </c>
      <c r="BH412" s="101">
        <f t="shared" si="169"/>
        <v>0</v>
      </c>
      <c r="BI412" s="101">
        <f t="shared" si="169"/>
        <v>0</v>
      </c>
      <c r="BJ412" s="101">
        <f t="shared" si="169"/>
        <v>0</v>
      </c>
      <c r="BK412" s="101">
        <f t="shared" si="169"/>
        <v>0</v>
      </c>
      <c r="BL412" s="101">
        <f t="shared" si="169"/>
        <v>0</v>
      </c>
      <c r="BM412" s="101">
        <f t="shared" si="169"/>
        <v>0</v>
      </c>
      <c r="BN412" s="101">
        <f t="shared" si="169"/>
        <v>0</v>
      </c>
      <c r="BO412" s="101">
        <f t="shared" si="169"/>
        <v>0</v>
      </c>
    </row>
    <row r="413" spans="1:67">
      <c r="A413" s="100" t="s">
        <v>844</v>
      </c>
      <c r="B413" s="101" t="s">
        <v>167</v>
      </c>
      <c r="C413" s="101">
        <f t="shared" si="160"/>
        <v>60.09946609</v>
      </c>
      <c r="D413" s="101">
        <f t="shared" si="161"/>
        <v>49.91297325</v>
      </c>
      <c r="E413" s="101">
        <v>19.5696</v>
      </c>
      <c r="F413" s="101">
        <v>14.088</v>
      </c>
      <c r="G413" s="101">
        <v>1.7708</v>
      </c>
      <c r="H413" s="101">
        <v>10.97967325</v>
      </c>
      <c r="I413" s="101"/>
      <c r="J413" s="101">
        <v>3.5049</v>
      </c>
      <c r="K413" s="101">
        <v>0</v>
      </c>
      <c r="L413" s="101">
        <f t="shared" si="170"/>
        <v>7.07939284</v>
      </c>
      <c r="M413" s="101">
        <v>0.225</v>
      </c>
      <c r="N413" s="101">
        <v>0</v>
      </c>
      <c r="O413" s="101"/>
      <c r="P413" s="101">
        <v>0.009</v>
      </c>
      <c r="Q413" s="101">
        <v>0.225</v>
      </c>
      <c r="R413" s="101">
        <v>0.44488</v>
      </c>
      <c r="S413" s="101">
        <v>0.38</v>
      </c>
      <c r="T413" s="101"/>
      <c r="U413" s="101">
        <v>0.495</v>
      </c>
      <c r="V413" s="101"/>
      <c r="W413" s="101">
        <v>0</v>
      </c>
      <c r="X413" s="101"/>
      <c r="Y413" s="101">
        <v>0.09</v>
      </c>
      <c r="Z413" s="101">
        <v>0.5769795</v>
      </c>
      <c r="AA413" s="101">
        <v>0.09224784</v>
      </c>
      <c r="AB413" s="101">
        <v>0</v>
      </c>
      <c r="AC413" s="101"/>
      <c r="AD413" s="101"/>
      <c r="AE413" s="101"/>
      <c r="AF413" s="101">
        <v>0.5769795</v>
      </c>
      <c r="AG413" s="101">
        <v>0.769306</v>
      </c>
      <c r="AH413" s="101">
        <v>3.15</v>
      </c>
      <c r="AI413" s="101">
        <v>0.045</v>
      </c>
      <c r="AJ413" s="101">
        <f t="shared" ref="AJ413:AJ418" si="171">SUM(AK413:AT413)</f>
        <v>3.1071</v>
      </c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>
        <v>3.1071</v>
      </c>
      <c r="AU413" s="101"/>
      <c r="AV413" s="101"/>
      <c r="AW413" s="101"/>
      <c r="AX413" s="101"/>
      <c r="AY413" s="101"/>
      <c r="AZ413" s="101"/>
      <c r="BA413" s="101"/>
      <c r="BB413" s="101">
        <f t="shared" ref="BB413:BB418" si="172">SUM(BC413:BJ413)</f>
        <v>0</v>
      </c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</row>
    <row r="414" spans="1:67">
      <c r="A414" s="100" t="s">
        <v>845</v>
      </c>
      <c r="B414" s="101" t="s">
        <v>169</v>
      </c>
      <c r="C414" s="101">
        <f t="shared" si="160"/>
        <v>0</v>
      </c>
      <c r="D414" s="101">
        <f t="shared" si="161"/>
        <v>0</v>
      </c>
      <c r="E414" s="101"/>
      <c r="F414" s="101"/>
      <c r="G414" s="101"/>
      <c r="H414" s="101"/>
      <c r="I414" s="101"/>
      <c r="J414" s="101"/>
      <c r="K414" s="101"/>
      <c r="L414" s="101">
        <f t="shared" si="170"/>
        <v>0</v>
      </c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>
        <f t="shared" si="171"/>
        <v>0</v>
      </c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>
        <f t="shared" si="172"/>
        <v>0</v>
      </c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</row>
    <row r="415" spans="1:67">
      <c r="A415" s="100" t="s">
        <v>846</v>
      </c>
      <c r="B415" s="101" t="s">
        <v>847</v>
      </c>
      <c r="C415" s="101">
        <f t="shared" si="160"/>
        <v>0</v>
      </c>
      <c r="D415" s="101">
        <f t="shared" si="161"/>
        <v>0</v>
      </c>
      <c r="E415" s="101"/>
      <c r="F415" s="101"/>
      <c r="G415" s="101"/>
      <c r="H415" s="101"/>
      <c r="I415" s="101"/>
      <c r="J415" s="101"/>
      <c r="K415" s="101"/>
      <c r="L415" s="101">
        <f t="shared" si="170"/>
        <v>0</v>
      </c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>
        <f t="shared" si="171"/>
        <v>0</v>
      </c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>
        <f t="shared" si="172"/>
        <v>0</v>
      </c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</row>
    <row r="416" spans="1:67">
      <c r="A416" s="100" t="s">
        <v>848</v>
      </c>
      <c r="B416" s="101" t="s">
        <v>849</v>
      </c>
      <c r="C416" s="101">
        <f t="shared" si="160"/>
        <v>0</v>
      </c>
      <c r="D416" s="101">
        <f t="shared" si="161"/>
        <v>0</v>
      </c>
      <c r="E416" s="101"/>
      <c r="F416" s="101"/>
      <c r="G416" s="101"/>
      <c r="H416" s="101"/>
      <c r="I416" s="101"/>
      <c r="J416" s="101"/>
      <c r="K416" s="101"/>
      <c r="L416" s="101">
        <f t="shared" si="170"/>
        <v>0</v>
      </c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>
        <f t="shared" si="171"/>
        <v>0</v>
      </c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>
        <f t="shared" si="172"/>
        <v>0</v>
      </c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</row>
    <row r="417" spans="1:67">
      <c r="A417" s="100" t="s">
        <v>850</v>
      </c>
      <c r="B417" s="101" t="s">
        <v>851</v>
      </c>
      <c r="C417" s="101">
        <f t="shared" si="160"/>
        <v>0</v>
      </c>
      <c r="D417" s="101">
        <f t="shared" si="161"/>
        <v>0</v>
      </c>
      <c r="E417" s="101"/>
      <c r="F417" s="101"/>
      <c r="G417" s="101"/>
      <c r="H417" s="101"/>
      <c r="I417" s="101"/>
      <c r="J417" s="101"/>
      <c r="K417" s="101"/>
      <c r="L417" s="101">
        <f t="shared" si="170"/>
        <v>0</v>
      </c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>
        <f t="shared" si="171"/>
        <v>0</v>
      </c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>
        <f t="shared" si="172"/>
        <v>0</v>
      </c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</row>
    <row r="418" spans="1:67">
      <c r="A418" s="100" t="s">
        <v>852</v>
      </c>
      <c r="B418" s="101" t="s">
        <v>853</v>
      </c>
      <c r="C418" s="101">
        <f t="shared" si="160"/>
        <v>0</v>
      </c>
      <c r="D418" s="101">
        <f t="shared" si="161"/>
        <v>0</v>
      </c>
      <c r="E418" s="101"/>
      <c r="F418" s="101"/>
      <c r="G418" s="101"/>
      <c r="H418" s="101"/>
      <c r="I418" s="101"/>
      <c r="J418" s="101"/>
      <c r="K418" s="101"/>
      <c r="L418" s="101">
        <f t="shared" si="170"/>
        <v>0</v>
      </c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>
        <f t="shared" si="171"/>
        <v>0</v>
      </c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>
        <f t="shared" si="172"/>
        <v>0</v>
      </c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</row>
    <row r="419" spans="1:67">
      <c r="A419" s="100">
        <v>21103</v>
      </c>
      <c r="B419" s="101" t="s">
        <v>854</v>
      </c>
      <c r="C419" s="101">
        <f t="shared" si="160"/>
        <v>15</v>
      </c>
      <c r="D419" s="101">
        <f>SUM(D420)</f>
        <v>0</v>
      </c>
      <c r="E419" s="101">
        <f t="shared" ref="E419:BO419" si="173">SUM(E420)</f>
        <v>0</v>
      </c>
      <c r="F419" s="101">
        <f t="shared" si="173"/>
        <v>0</v>
      </c>
      <c r="G419" s="101">
        <f t="shared" si="173"/>
        <v>0</v>
      </c>
      <c r="H419" s="101">
        <f t="shared" si="173"/>
        <v>0</v>
      </c>
      <c r="I419" s="101">
        <f t="shared" si="173"/>
        <v>0</v>
      </c>
      <c r="J419" s="101">
        <f t="shared" si="173"/>
        <v>0</v>
      </c>
      <c r="K419" s="101">
        <f t="shared" si="173"/>
        <v>0</v>
      </c>
      <c r="L419" s="101">
        <f t="shared" si="173"/>
        <v>0</v>
      </c>
      <c r="M419" s="101">
        <f t="shared" si="173"/>
        <v>0</v>
      </c>
      <c r="N419" s="101">
        <f t="shared" si="173"/>
        <v>0</v>
      </c>
      <c r="O419" s="101">
        <f t="shared" si="173"/>
        <v>0</v>
      </c>
      <c r="P419" s="101">
        <f t="shared" si="173"/>
        <v>0</v>
      </c>
      <c r="Q419" s="101">
        <f t="shared" si="173"/>
        <v>0</v>
      </c>
      <c r="R419" s="101">
        <f t="shared" si="173"/>
        <v>0</v>
      </c>
      <c r="S419" s="101">
        <f t="shared" si="173"/>
        <v>0</v>
      </c>
      <c r="T419" s="101">
        <f t="shared" si="173"/>
        <v>0</v>
      </c>
      <c r="U419" s="101">
        <f t="shared" si="173"/>
        <v>0</v>
      </c>
      <c r="V419" s="101">
        <f t="shared" si="173"/>
        <v>0</v>
      </c>
      <c r="W419" s="101">
        <f t="shared" si="173"/>
        <v>0</v>
      </c>
      <c r="X419" s="101">
        <f t="shared" si="173"/>
        <v>0</v>
      </c>
      <c r="Y419" s="101">
        <f t="shared" si="173"/>
        <v>0</v>
      </c>
      <c r="Z419" s="101">
        <f t="shared" si="173"/>
        <v>0</v>
      </c>
      <c r="AA419" s="101"/>
      <c r="AB419" s="101"/>
      <c r="AC419" s="101">
        <f t="shared" si="173"/>
        <v>0</v>
      </c>
      <c r="AD419" s="101">
        <f t="shared" si="173"/>
        <v>0</v>
      </c>
      <c r="AE419" s="101">
        <f t="shared" si="173"/>
        <v>0</v>
      </c>
      <c r="AF419" s="101">
        <f t="shared" si="173"/>
        <v>0</v>
      </c>
      <c r="AG419" s="101">
        <f t="shared" si="173"/>
        <v>0</v>
      </c>
      <c r="AH419" s="101">
        <f t="shared" si="173"/>
        <v>0</v>
      </c>
      <c r="AI419" s="101">
        <f t="shared" si="173"/>
        <v>0</v>
      </c>
      <c r="AJ419" s="101">
        <f t="shared" si="173"/>
        <v>0</v>
      </c>
      <c r="AK419" s="101">
        <f t="shared" si="173"/>
        <v>0</v>
      </c>
      <c r="AL419" s="101">
        <f t="shared" si="173"/>
        <v>0</v>
      </c>
      <c r="AM419" s="101">
        <f t="shared" si="173"/>
        <v>0</v>
      </c>
      <c r="AN419" s="101">
        <f t="shared" si="173"/>
        <v>0</v>
      </c>
      <c r="AO419" s="101">
        <f t="shared" si="173"/>
        <v>0</v>
      </c>
      <c r="AP419" s="101">
        <f t="shared" si="173"/>
        <v>0</v>
      </c>
      <c r="AQ419" s="101">
        <f t="shared" si="173"/>
        <v>0</v>
      </c>
      <c r="AR419" s="101">
        <f t="shared" si="173"/>
        <v>0</v>
      </c>
      <c r="AS419" s="101">
        <f t="shared" si="173"/>
        <v>0</v>
      </c>
      <c r="AT419" s="101">
        <f t="shared" si="173"/>
        <v>0</v>
      </c>
      <c r="AU419" s="101">
        <f t="shared" si="173"/>
        <v>15</v>
      </c>
      <c r="AV419" s="101">
        <f t="shared" si="173"/>
        <v>0</v>
      </c>
      <c r="AW419" s="101">
        <f t="shared" si="173"/>
        <v>15</v>
      </c>
      <c r="AX419" s="101">
        <f t="shared" si="173"/>
        <v>0</v>
      </c>
      <c r="AY419" s="101">
        <f t="shared" si="173"/>
        <v>0</v>
      </c>
      <c r="AZ419" s="101"/>
      <c r="BA419" s="101">
        <f t="shared" si="173"/>
        <v>0</v>
      </c>
      <c r="BB419" s="101">
        <f t="shared" si="173"/>
        <v>0</v>
      </c>
      <c r="BC419" s="101">
        <f t="shared" si="173"/>
        <v>0</v>
      </c>
      <c r="BD419" s="101">
        <f t="shared" si="173"/>
        <v>0</v>
      </c>
      <c r="BE419" s="101">
        <f t="shared" si="173"/>
        <v>0</v>
      </c>
      <c r="BF419" s="101">
        <f t="shared" si="173"/>
        <v>0</v>
      </c>
      <c r="BG419" s="101">
        <f t="shared" si="173"/>
        <v>0</v>
      </c>
      <c r="BH419" s="101">
        <f t="shared" si="173"/>
        <v>0</v>
      </c>
      <c r="BI419" s="101">
        <f t="shared" si="173"/>
        <v>0</v>
      </c>
      <c r="BJ419" s="101">
        <f t="shared" si="173"/>
        <v>0</v>
      </c>
      <c r="BK419" s="101">
        <f t="shared" si="173"/>
        <v>0</v>
      </c>
      <c r="BL419" s="101">
        <f t="shared" si="173"/>
        <v>0</v>
      </c>
      <c r="BM419" s="101">
        <f t="shared" si="173"/>
        <v>0</v>
      </c>
      <c r="BN419" s="101">
        <f t="shared" si="173"/>
        <v>0</v>
      </c>
      <c r="BO419" s="101">
        <f t="shared" si="173"/>
        <v>0</v>
      </c>
    </row>
    <row r="420" spans="1:67">
      <c r="A420" s="100">
        <v>2110307</v>
      </c>
      <c r="B420" s="101" t="s">
        <v>855</v>
      </c>
      <c r="C420" s="101">
        <f t="shared" si="160"/>
        <v>15</v>
      </c>
      <c r="D420" s="101">
        <f t="shared" si="161"/>
        <v>0</v>
      </c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>
        <f>SUM(AV420:AW420)</f>
        <v>15</v>
      </c>
      <c r="AV420" s="101"/>
      <c r="AW420" s="101">
        <v>15</v>
      </c>
      <c r="AX420" s="101"/>
      <c r="AY420" s="101"/>
      <c r="AZ420" s="101"/>
      <c r="BA420" s="101"/>
      <c r="BB420" s="101">
        <f>SUM(BC420:BJ420)</f>
        <v>0</v>
      </c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</row>
    <row r="421" spans="1:67">
      <c r="A421" s="100" t="s">
        <v>856</v>
      </c>
      <c r="B421" s="101" t="s">
        <v>857</v>
      </c>
      <c r="C421" s="101">
        <f t="shared" si="160"/>
        <v>0</v>
      </c>
      <c r="D421" s="101">
        <f>SUM(D422)</f>
        <v>0</v>
      </c>
      <c r="E421" s="101">
        <f t="shared" ref="E421:BO421" si="174">SUM(E422)</f>
        <v>0</v>
      </c>
      <c r="F421" s="101">
        <f t="shared" si="174"/>
        <v>0</v>
      </c>
      <c r="G421" s="101">
        <f t="shared" si="174"/>
        <v>0</v>
      </c>
      <c r="H421" s="101">
        <f t="shared" si="174"/>
        <v>0</v>
      </c>
      <c r="I421" s="101">
        <f t="shared" si="174"/>
        <v>0</v>
      </c>
      <c r="J421" s="101">
        <f t="shared" si="174"/>
        <v>0</v>
      </c>
      <c r="K421" s="101">
        <f t="shared" si="174"/>
        <v>0</v>
      </c>
      <c r="L421" s="101">
        <f t="shared" si="174"/>
        <v>0</v>
      </c>
      <c r="M421" s="101">
        <f t="shared" si="174"/>
        <v>0</v>
      </c>
      <c r="N421" s="101">
        <f t="shared" si="174"/>
        <v>0</v>
      </c>
      <c r="O421" s="101">
        <f t="shared" si="174"/>
        <v>0</v>
      </c>
      <c r="P421" s="101">
        <f t="shared" si="174"/>
        <v>0</v>
      </c>
      <c r="Q421" s="101">
        <f t="shared" si="174"/>
        <v>0</v>
      </c>
      <c r="R421" s="101">
        <f t="shared" si="174"/>
        <v>0</v>
      </c>
      <c r="S421" s="101">
        <f t="shared" si="174"/>
        <v>0</v>
      </c>
      <c r="T421" s="101">
        <f t="shared" si="174"/>
        <v>0</v>
      </c>
      <c r="U421" s="101">
        <f t="shared" si="174"/>
        <v>0</v>
      </c>
      <c r="V421" s="101">
        <f t="shared" si="174"/>
        <v>0</v>
      </c>
      <c r="W421" s="101">
        <f t="shared" si="174"/>
        <v>0</v>
      </c>
      <c r="X421" s="101">
        <f t="shared" si="174"/>
        <v>0</v>
      </c>
      <c r="Y421" s="101">
        <f t="shared" si="174"/>
        <v>0</v>
      </c>
      <c r="Z421" s="101">
        <f t="shared" si="174"/>
        <v>0</v>
      </c>
      <c r="AA421" s="101"/>
      <c r="AB421" s="101"/>
      <c r="AC421" s="101">
        <f t="shared" si="174"/>
        <v>0</v>
      </c>
      <c r="AD421" s="101">
        <f t="shared" si="174"/>
        <v>0</v>
      </c>
      <c r="AE421" s="101">
        <f t="shared" si="174"/>
        <v>0</v>
      </c>
      <c r="AF421" s="101">
        <f t="shared" si="174"/>
        <v>0</v>
      </c>
      <c r="AG421" s="101">
        <f t="shared" si="174"/>
        <v>0</v>
      </c>
      <c r="AH421" s="101">
        <f t="shared" si="174"/>
        <v>0</v>
      </c>
      <c r="AI421" s="101">
        <f t="shared" si="174"/>
        <v>0</v>
      </c>
      <c r="AJ421" s="101">
        <f t="shared" si="174"/>
        <v>0</v>
      </c>
      <c r="AK421" s="101">
        <f t="shared" si="174"/>
        <v>0</v>
      </c>
      <c r="AL421" s="101">
        <f t="shared" si="174"/>
        <v>0</v>
      </c>
      <c r="AM421" s="101">
        <f t="shared" si="174"/>
        <v>0</v>
      </c>
      <c r="AN421" s="101">
        <f t="shared" si="174"/>
        <v>0</v>
      </c>
      <c r="AO421" s="101">
        <f t="shared" si="174"/>
        <v>0</v>
      </c>
      <c r="AP421" s="101">
        <f t="shared" si="174"/>
        <v>0</v>
      </c>
      <c r="AQ421" s="101">
        <f t="shared" si="174"/>
        <v>0</v>
      </c>
      <c r="AR421" s="101">
        <f t="shared" si="174"/>
        <v>0</v>
      </c>
      <c r="AS421" s="101">
        <f t="shared" si="174"/>
        <v>0</v>
      </c>
      <c r="AT421" s="101">
        <f t="shared" si="174"/>
        <v>0</v>
      </c>
      <c r="AU421" s="101">
        <f t="shared" si="174"/>
        <v>0</v>
      </c>
      <c r="AV421" s="101">
        <f t="shared" si="174"/>
        <v>0</v>
      </c>
      <c r="AW421" s="101">
        <f t="shared" si="174"/>
        <v>0</v>
      </c>
      <c r="AX421" s="101">
        <f t="shared" si="174"/>
        <v>0</v>
      </c>
      <c r="AY421" s="101">
        <f t="shared" si="174"/>
        <v>0</v>
      </c>
      <c r="AZ421" s="101"/>
      <c r="BA421" s="101">
        <f t="shared" si="174"/>
        <v>0</v>
      </c>
      <c r="BB421" s="101">
        <f t="shared" si="174"/>
        <v>0</v>
      </c>
      <c r="BC421" s="101">
        <f t="shared" si="174"/>
        <v>0</v>
      </c>
      <c r="BD421" s="101">
        <f t="shared" si="174"/>
        <v>0</v>
      </c>
      <c r="BE421" s="101">
        <f t="shared" si="174"/>
        <v>0</v>
      </c>
      <c r="BF421" s="101">
        <f t="shared" si="174"/>
        <v>0</v>
      </c>
      <c r="BG421" s="101">
        <f t="shared" si="174"/>
        <v>0</v>
      </c>
      <c r="BH421" s="101">
        <f t="shared" si="174"/>
        <v>0</v>
      </c>
      <c r="BI421" s="101">
        <f t="shared" si="174"/>
        <v>0</v>
      </c>
      <c r="BJ421" s="101">
        <f t="shared" si="174"/>
        <v>0</v>
      </c>
      <c r="BK421" s="101">
        <f t="shared" si="174"/>
        <v>0</v>
      </c>
      <c r="BL421" s="101">
        <f t="shared" si="174"/>
        <v>0</v>
      </c>
      <c r="BM421" s="101">
        <f t="shared" si="174"/>
        <v>0</v>
      </c>
      <c r="BN421" s="101">
        <f t="shared" si="174"/>
        <v>0</v>
      </c>
      <c r="BO421" s="101">
        <f t="shared" si="174"/>
        <v>0</v>
      </c>
    </row>
    <row r="422" spans="1:67">
      <c r="A422" s="100" t="s">
        <v>858</v>
      </c>
      <c r="B422" s="101" t="s">
        <v>857</v>
      </c>
      <c r="C422" s="101">
        <f t="shared" si="160"/>
        <v>0</v>
      </c>
      <c r="D422" s="101">
        <f t="shared" si="161"/>
        <v>0</v>
      </c>
      <c r="E422" s="101"/>
      <c r="F422" s="101"/>
      <c r="G422" s="101"/>
      <c r="H422" s="101"/>
      <c r="I422" s="101"/>
      <c r="J422" s="101"/>
      <c r="K422" s="101"/>
      <c r="L422" s="101">
        <f>SUM(M422:AI422)</f>
        <v>0</v>
      </c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>
        <f>SUM(AK422:AT422)</f>
        <v>0</v>
      </c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>
        <f>SUM(BC422:BJ422)</f>
        <v>0</v>
      </c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</row>
    <row r="423" spans="1:67">
      <c r="A423" s="100" t="s">
        <v>859</v>
      </c>
      <c r="B423" s="101" t="s">
        <v>860</v>
      </c>
      <c r="C423" s="101">
        <f t="shared" si="160"/>
        <v>0</v>
      </c>
      <c r="D423" s="101">
        <f t="shared" si="161"/>
        <v>0</v>
      </c>
      <c r="E423" s="101"/>
      <c r="F423" s="101"/>
      <c r="G423" s="101"/>
      <c r="H423" s="101"/>
      <c r="I423" s="101"/>
      <c r="J423" s="101"/>
      <c r="K423" s="101"/>
      <c r="L423" s="101">
        <f>SUM(M423:AI423)</f>
        <v>0</v>
      </c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>
        <f>SUM(AK423:AT423)</f>
        <v>0</v>
      </c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>
        <f>SUM(BC423:BJ423)</f>
        <v>0</v>
      </c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</row>
    <row r="424" spans="1:67">
      <c r="A424" s="100" t="s">
        <v>861</v>
      </c>
      <c r="B424" s="101" t="s">
        <v>862</v>
      </c>
      <c r="C424" s="101">
        <f t="shared" si="160"/>
        <v>0</v>
      </c>
      <c r="D424" s="101">
        <f t="shared" si="161"/>
        <v>0</v>
      </c>
      <c r="E424" s="101"/>
      <c r="F424" s="101"/>
      <c r="G424" s="101"/>
      <c r="H424" s="101"/>
      <c r="I424" s="101"/>
      <c r="J424" s="101"/>
      <c r="K424" s="101"/>
      <c r="L424" s="101">
        <f>SUM(M424:AI424)</f>
        <v>0</v>
      </c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>
        <f>SUM(AK424:AT424)</f>
        <v>0</v>
      </c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>
        <f>SUM(BC424:BJ424)</f>
        <v>0</v>
      </c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</row>
    <row r="425" spans="1:67">
      <c r="A425" s="100">
        <v>21112</v>
      </c>
      <c r="B425" s="101" t="s">
        <v>863</v>
      </c>
      <c r="C425" s="101">
        <f t="shared" si="160"/>
        <v>0</v>
      </c>
      <c r="D425" s="101">
        <f>SUM(D426)</f>
        <v>0</v>
      </c>
      <c r="E425" s="101">
        <f t="shared" ref="E425:BO425" si="175">SUM(E426)</f>
        <v>0</v>
      </c>
      <c r="F425" s="101">
        <f t="shared" si="175"/>
        <v>0</v>
      </c>
      <c r="G425" s="101">
        <f t="shared" si="175"/>
        <v>0</v>
      </c>
      <c r="H425" s="101">
        <f t="shared" si="175"/>
        <v>0</v>
      </c>
      <c r="I425" s="101">
        <f t="shared" si="175"/>
        <v>0</v>
      </c>
      <c r="J425" s="101">
        <f t="shared" si="175"/>
        <v>0</v>
      </c>
      <c r="K425" s="101">
        <f t="shared" si="175"/>
        <v>0</v>
      </c>
      <c r="L425" s="101">
        <f t="shared" si="175"/>
        <v>0</v>
      </c>
      <c r="M425" s="101">
        <f t="shared" si="175"/>
        <v>0</v>
      </c>
      <c r="N425" s="101">
        <f t="shared" si="175"/>
        <v>0</v>
      </c>
      <c r="O425" s="101">
        <f t="shared" si="175"/>
        <v>0</v>
      </c>
      <c r="P425" s="101">
        <f t="shared" si="175"/>
        <v>0</v>
      </c>
      <c r="Q425" s="101">
        <f t="shared" si="175"/>
        <v>0</v>
      </c>
      <c r="R425" s="101">
        <f t="shared" si="175"/>
        <v>0</v>
      </c>
      <c r="S425" s="101">
        <f t="shared" si="175"/>
        <v>0</v>
      </c>
      <c r="T425" s="101">
        <f t="shared" si="175"/>
        <v>0</v>
      </c>
      <c r="U425" s="101">
        <f t="shared" si="175"/>
        <v>0</v>
      </c>
      <c r="V425" s="101">
        <f t="shared" si="175"/>
        <v>0</v>
      </c>
      <c r="W425" s="101">
        <f t="shared" si="175"/>
        <v>0</v>
      </c>
      <c r="X425" s="101">
        <f t="shared" si="175"/>
        <v>0</v>
      </c>
      <c r="Y425" s="101">
        <f t="shared" si="175"/>
        <v>0</v>
      </c>
      <c r="Z425" s="101">
        <f t="shared" si="175"/>
        <v>0</v>
      </c>
      <c r="AA425" s="101"/>
      <c r="AB425" s="101"/>
      <c r="AC425" s="101">
        <f t="shared" si="175"/>
        <v>0</v>
      </c>
      <c r="AD425" s="101">
        <f t="shared" si="175"/>
        <v>0</v>
      </c>
      <c r="AE425" s="101">
        <f t="shared" si="175"/>
        <v>0</v>
      </c>
      <c r="AF425" s="101">
        <f t="shared" si="175"/>
        <v>0</v>
      </c>
      <c r="AG425" s="101">
        <f t="shared" si="175"/>
        <v>0</v>
      </c>
      <c r="AH425" s="101">
        <f t="shared" si="175"/>
        <v>0</v>
      </c>
      <c r="AI425" s="101">
        <f t="shared" si="175"/>
        <v>0</v>
      </c>
      <c r="AJ425" s="101">
        <f t="shared" si="175"/>
        <v>0</v>
      </c>
      <c r="AK425" s="101">
        <f t="shared" si="175"/>
        <v>0</v>
      </c>
      <c r="AL425" s="101">
        <f t="shared" si="175"/>
        <v>0</v>
      </c>
      <c r="AM425" s="101">
        <f t="shared" si="175"/>
        <v>0</v>
      </c>
      <c r="AN425" s="101">
        <f t="shared" si="175"/>
        <v>0</v>
      </c>
      <c r="AO425" s="101">
        <f t="shared" si="175"/>
        <v>0</v>
      </c>
      <c r="AP425" s="101">
        <f t="shared" si="175"/>
        <v>0</v>
      </c>
      <c r="AQ425" s="101">
        <f t="shared" si="175"/>
        <v>0</v>
      </c>
      <c r="AR425" s="101">
        <f t="shared" si="175"/>
        <v>0</v>
      </c>
      <c r="AS425" s="101">
        <f t="shared" si="175"/>
        <v>0</v>
      </c>
      <c r="AT425" s="101">
        <f t="shared" si="175"/>
        <v>0</v>
      </c>
      <c r="AU425" s="101">
        <f t="shared" si="175"/>
        <v>0</v>
      </c>
      <c r="AV425" s="101">
        <f t="shared" si="175"/>
        <v>0</v>
      </c>
      <c r="AW425" s="101">
        <f t="shared" si="175"/>
        <v>0</v>
      </c>
      <c r="AX425" s="101">
        <f t="shared" si="175"/>
        <v>0</v>
      </c>
      <c r="AY425" s="101">
        <f t="shared" si="175"/>
        <v>0</v>
      </c>
      <c r="AZ425" s="101"/>
      <c r="BA425" s="101">
        <f t="shared" si="175"/>
        <v>0</v>
      </c>
      <c r="BB425" s="101">
        <f t="shared" si="175"/>
        <v>0</v>
      </c>
      <c r="BC425" s="101">
        <f t="shared" si="175"/>
        <v>0</v>
      </c>
      <c r="BD425" s="101">
        <f t="shared" si="175"/>
        <v>0</v>
      </c>
      <c r="BE425" s="101">
        <f t="shared" si="175"/>
        <v>0</v>
      </c>
      <c r="BF425" s="101">
        <f t="shared" si="175"/>
        <v>0</v>
      </c>
      <c r="BG425" s="101">
        <f t="shared" si="175"/>
        <v>0</v>
      </c>
      <c r="BH425" s="101">
        <f t="shared" si="175"/>
        <v>0</v>
      </c>
      <c r="BI425" s="101">
        <f t="shared" si="175"/>
        <v>0</v>
      </c>
      <c r="BJ425" s="101">
        <f t="shared" si="175"/>
        <v>0</v>
      </c>
      <c r="BK425" s="101">
        <f t="shared" si="175"/>
        <v>0</v>
      </c>
      <c r="BL425" s="101">
        <f t="shared" si="175"/>
        <v>0</v>
      </c>
      <c r="BM425" s="101">
        <f t="shared" si="175"/>
        <v>0</v>
      </c>
      <c r="BN425" s="101">
        <f t="shared" si="175"/>
        <v>0</v>
      </c>
      <c r="BO425" s="101">
        <f t="shared" si="175"/>
        <v>0</v>
      </c>
    </row>
    <row r="426" spans="1:67">
      <c r="A426" s="100">
        <v>2111201</v>
      </c>
      <c r="B426" s="101" t="s">
        <v>863</v>
      </c>
      <c r="C426" s="101">
        <f t="shared" si="160"/>
        <v>0</v>
      </c>
      <c r="D426" s="101">
        <f t="shared" si="161"/>
        <v>0</v>
      </c>
      <c r="E426" s="101"/>
      <c r="F426" s="101"/>
      <c r="G426" s="101"/>
      <c r="H426" s="101"/>
      <c r="I426" s="101"/>
      <c r="J426" s="101"/>
      <c r="K426" s="101"/>
      <c r="L426" s="101">
        <f t="shared" ref="L426:L438" si="176">SUM(M426:AI426)</f>
        <v>0</v>
      </c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>
        <f>SUM(AK426:AT426)</f>
        <v>0</v>
      </c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</row>
    <row r="427" spans="1:67">
      <c r="A427" s="100" t="s">
        <v>864</v>
      </c>
      <c r="B427" s="101" t="s">
        <v>865</v>
      </c>
      <c r="C427" s="101">
        <f t="shared" si="160"/>
        <v>0</v>
      </c>
      <c r="D427" s="101">
        <f t="shared" si="161"/>
        <v>0</v>
      </c>
      <c r="E427" s="101"/>
      <c r="F427" s="101"/>
      <c r="G427" s="101"/>
      <c r="H427" s="101"/>
      <c r="I427" s="101"/>
      <c r="J427" s="101"/>
      <c r="K427" s="101"/>
      <c r="L427" s="101">
        <f t="shared" si="176"/>
        <v>0</v>
      </c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>
        <f>SUM(AK427:AT427)</f>
        <v>0</v>
      </c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>
        <f>SUM(BC427:BJ427)</f>
        <v>0</v>
      </c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</row>
    <row r="428" spans="1:67">
      <c r="A428" s="100" t="s">
        <v>866</v>
      </c>
      <c r="B428" s="101" t="s">
        <v>865</v>
      </c>
      <c r="C428" s="101">
        <f t="shared" si="160"/>
        <v>0</v>
      </c>
      <c r="D428" s="101">
        <f t="shared" si="161"/>
        <v>0</v>
      </c>
      <c r="E428" s="101"/>
      <c r="F428" s="101"/>
      <c r="G428" s="101"/>
      <c r="H428" s="101"/>
      <c r="I428" s="101"/>
      <c r="J428" s="101"/>
      <c r="K428" s="101"/>
      <c r="L428" s="101">
        <f t="shared" si="176"/>
        <v>0</v>
      </c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>
        <f>SUM(AK428:AT428)</f>
        <v>0</v>
      </c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>
        <f>SUM(BC428:BJ428)</f>
        <v>0</v>
      </c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</row>
    <row r="429" spans="1:67">
      <c r="A429" s="100" t="s">
        <v>867</v>
      </c>
      <c r="B429" s="101" t="s">
        <v>868</v>
      </c>
      <c r="C429" s="101">
        <f t="shared" si="160"/>
        <v>721.27566684</v>
      </c>
      <c r="D429" s="101">
        <f>D430+D437+D439+D442+D444+D446</f>
        <v>556.022747</v>
      </c>
      <c r="E429" s="101">
        <f t="shared" ref="E429:BO429" si="177">E430+E437+E439+E442+E444+E446</f>
        <v>179.1696</v>
      </c>
      <c r="F429" s="101">
        <f t="shared" si="177"/>
        <v>45.804</v>
      </c>
      <c r="G429" s="101">
        <f t="shared" si="177"/>
        <v>4.4064</v>
      </c>
      <c r="H429" s="101">
        <f t="shared" si="177"/>
        <v>120.705547</v>
      </c>
      <c r="I429" s="101">
        <f t="shared" si="177"/>
        <v>0</v>
      </c>
      <c r="J429" s="101">
        <f t="shared" si="177"/>
        <v>159.7612</v>
      </c>
      <c r="K429" s="101">
        <f t="shared" si="177"/>
        <v>46.176</v>
      </c>
      <c r="L429" s="101">
        <f t="shared" si="176"/>
        <v>74.02651984</v>
      </c>
      <c r="M429" s="101">
        <f t="shared" si="177"/>
        <v>5.015</v>
      </c>
      <c r="N429" s="101">
        <f t="shared" si="177"/>
        <v>0</v>
      </c>
      <c r="O429" s="101">
        <f t="shared" si="177"/>
        <v>0</v>
      </c>
      <c r="P429" s="101">
        <f t="shared" si="177"/>
        <v>0.612</v>
      </c>
      <c r="Q429" s="101">
        <f t="shared" si="177"/>
        <v>1.152</v>
      </c>
      <c r="R429" s="101">
        <f t="shared" si="177"/>
        <v>3.68488</v>
      </c>
      <c r="S429" s="101">
        <f t="shared" si="177"/>
        <v>4.09056</v>
      </c>
      <c r="T429" s="101">
        <f t="shared" si="177"/>
        <v>0</v>
      </c>
      <c r="U429" s="101">
        <f t="shared" si="177"/>
        <v>8.433</v>
      </c>
      <c r="V429" s="101">
        <f t="shared" si="177"/>
        <v>0</v>
      </c>
      <c r="W429" s="101">
        <f t="shared" si="177"/>
        <v>0</v>
      </c>
      <c r="X429" s="101">
        <f t="shared" si="177"/>
        <v>0</v>
      </c>
      <c r="Y429" s="101">
        <f t="shared" si="177"/>
        <v>1.206</v>
      </c>
      <c r="Z429" s="101">
        <f t="shared" si="177"/>
        <v>5.820738</v>
      </c>
      <c r="AA429" s="101">
        <f t="shared" si="177"/>
        <v>0.82761984</v>
      </c>
      <c r="AB429" s="101">
        <f t="shared" si="177"/>
        <v>2</v>
      </c>
      <c r="AC429" s="101">
        <f t="shared" si="177"/>
        <v>0.6</v>
      </c>
      <c r="AD429" s="101">
        <f t="shared" si="177"/>
        <v>0</v>
      </c>
      <c r="AE429" s="101">
        <f t="shared" si="177"/>
        <v>0</v>
      </c>
      <c r="AF429" s="101">
        <f t="shared" si="177"/>
        <v>5.820738</v>
      </c>
      <c r="AG429" s="101">
        <f t="shared" si="177"/>
        <v>7.760984</v>
      </c>
      <c r="AH429" s="101">
        <f t="shared" si="177"/>
        <v>26.4</v>
      </c>
      <c r="AI429" s="101">
        <f t="shared" si="177"/>
        <v>0.603</v>
      </c>
      <c r="AJ429" s="101">
        <f t="shared" si="177"/>
        <v>31.2264</v>
      </c>
      <c r="AK429" s="101">
        <f t="shared" si="177"/>
        <v>0</v>
      </c>
      <c r="AL429" s="101">
        <f t="shared" si="177"/>
        <v>0</v>
      </c>
      <c r="AM429" s="101">
        <f t="shared" si="177"/>
        <v>0</v>
      </c>
      <c r="AN429" s="101">
        <f t="shared" si="177"/>
        <v>0.24</v>
      </c>
      <c r="AO429" s="101">
        <f t="shared" si="177"/>
        <v>0</v>
      </c>
      <c r="AP429" s="101">
        <f t="shared" si="177"/>
        <v>0</v>
      </c>
      <c r="AQ429" s="101">
        <f t="shared" si="177"/>
        <v>0</v>
      </c>
      <c r="AR429" s="101">
        <f t="shared" si="177"/>
        <v>0</v>
      </c>
      <c r="AS429" s="101">
        <f t="shared" si="177"/>
        <v>0</v>
      </c>
      <c r="AT429" s="101">
        <f t="shared" si="177"/>
        <v>30.9864</v>
      </c>
      <c r="AU429" s="101">
        <f t="shared" si="177"/>
        <v>60</v>
      </c>
      <c r="AV429" s="101">
        <f t="shared" si="177"/>
        <v>0</v>
      </c>
      <c r="AW429" s="101">
        <f t="shared" si="177"/>
        <v>60</v>
      </c>
      <c r="AX429" s="101"/>
      <c r="AY429" s="101"/>
      <c r="AZ429" s="101"/>
      <c r="BA429" s="101"/>
      <c r="BB429" s="101">
        <f t="shared" si="177"/>
        <v>0</v>
      </c>
      <c r="BC429" s="101">
        <f t="shared" si="177"/>
        <v>0</v>
      </c>
      <c r="BD429" s="101">
        <f t="shared" si="177"/>
        <v>0</v>
      </c>
      <c r="BE429" s="101">
        <f t="shared" si="177"/>
        <v>0</v>
      </c>
      <c r="BF429" s="101">
        <f t="shared" si="177"/>
        <v>0</v>
      </c>
      <c r="BG429" s="101">
        <f t="shared" si="177"/>
        <v>0</v>
      </c>
      <c r="BH429" s="101">
        <f t="shared" si="177"/>
        <v>0</v>
      </c>
      <c r="BI429" s="101">
        <f t="shared" si="177"/>
        <v>0</v>
      </c>
      <c r="BJ429" s="101">
        <f t="shared" si="177"/>
        <v>0</v>
      </c>
      <c r="BK429" s="101">
        <f t="shared" si="177"/>
        <v>0</v>
      </c>
      <c r="BL429" s="101">
        <f t="shared" si="177"/>
        <v>0</v>
      </c>
      <c r="BM429" s="101">
        <f t="shared" si="177"/>
        <v>0</v>
      </c>
      <c r="BN429" s="101">
        <f t="shared" si="177"/>
        <v>0</v>
      </c>
      <c r="BO429" s="101">
        <f t="shared" si="177"/>
        <v>0</v>
      </c>
    </row>
    <row r="430" spans="1:67">
      <c r="A430" s="100" t="s">
        <v>869</v>
      </c>
      <c r="B430" s="101" t="s">
        <v>870</v>
      </c>
      <c r="C430" s="101">
        <f t="shared" si="160"/>
        <v>175.47900645</v>
      </c>
      <c r="D430" s="101">
        <f>SUM(D431:D436)</f>
        <v>152.82727425</v>
      </c>
      <c r="E430" s="101">
        <f t="shared" ref="E430:BO430" si="178">SUM(E431:E436)</f>
        <v>52.3224</v>
      </c>
      <c r="F430" s="101">
        <f t="shared" si="178"/>
        <v>3.516</v>
      </c>
      <c r="G430" s="101">
        <f t="shared" si="178"/>
        <v>0.8866</v>
      </c>
      <c r="H430" s="101">
        <f t="shared" si="178"/>
        <v>34.00317425</v>
      </c>
      <c r="I430" s="101">
        <f t="shared" si="178"/>
        <v>0</v>
      </c>
      <c r="J430" s="101">
        <f t="shared" si="178"/>
        <v>56.7711</v>
      </c>
      <c r="K430" s="101">
        <f t="shared" si="178"/>
        <v>5.328</v>
      </c>
      <c r="L430" s="101">
        <f t="shared" si="176"/>
        <v>13.4419322</v>
      </c>
      <c r="M430" s="101">
        <f t="shared" si="178"/>
        <v>0.765</v>
      </c>
      <c r="N430" s="101">
        <f t="shared" si="178"/>
        <v>0</v>
      </c>
      <c r="O430" s="101">
        <f t="shared" si="178"/>
        <v>0</v>
      </c>
      <c r="P430" s="101">
        <f t="shared" si="178"/>
        <v>0.018</v>
      </c>
      <c r="Q430" s="101">
        <f t="shared" si="178"/>
        <v>0.405</v>
      </c>
      <c r="R430" s="101">
        <f t="shared" si="178"/>
        <v>1.5024</v>
      </c>
      <c r="S430" s="101">
        <f t="shared" si="178"/>
        <v>1.49952</v>
      </c>
      <c r="T430" s="101">
        <f t="shared" si="178"/>
        <v>0</v>
      </c>
      <c r="U430" s="101">
        <f t="shared" si="178"/>
        <v>1.683</v>
      </c>
      <c r="V430" s="101">
        <f t="shared" si="178"/>
        <v>0</v>
      </c>
      <c r="W430" s="101">
        <f t="shared" si="178"/>
        <v>0</v>
      </c>
      <c r="X430" s="101">
        <f t="shared" si="178"/>
        <v>0</v>
      </c>
      <c r="Y430" s="101">
        <f t="shared" si="178"/>
        <v>0.306</v>
      </c>
      <c r="Z430" s="101">
        <f t="shared" si="178"/>
        <v>1.6923615</v>
      </c>
      <c r="AA430" s="101">
        <f t="shared" si="178"/>
        <v>0.1188072</v>
      </c>
      <c r="AB430" s="101">
        <f t="shared" si="178"/>
        <v>0</v>
      </c>
      <c r="AC430" s="101">
        <f t="shared" si="178"/>
        <v>0</v>
      </c>
      <c r="AD430" s="101">
        <f t="shared" si="178"/>
        <v>0</v>
      </c>
      <c r="AE430" s="101">
        <f t="shared" si="178"/>
        <v>0</v>
      </c>
      <c r="AF430" s="101">
        <f t="shared" si="178"/>
        <v>1.6923615</v>
      </c>
      <c r="AG430" s="101">
        <f t="shared" si="178"/>
        <v>2.256482</v>
      </c>
      <c r="AH430" s="101">
        <f t="shared" si="178"/>
        <v>1.35</v>
      </c>
      <c r="AI430" s="101">
        <f t="shared" si="178"/>
        <v>0.153</v>
      </c>
      <c r="AJ430" s="101">
        <f t="shared" si="178"/>
        <v>9.2098</v>
      </c>
      <c r="AK430" s="101">
        <f t="shared" si="178"/>
        <v>0</v>
      </c>
      <c r="AL430" s="101">
        <f t="shared" si="178"/>
        <v>0</v>
      </c>
      <c r="AM430" s="101">
        <f t="shared" si="178"/>
        <v>0</v>
      </c>
      <c r="AN430" s="101">
        <f t="shared" si="178"/>
        <v>0.24</v>
      </c>
      <c r="AO430" s="101">
        <f t="shared" si="178"/>
        <v>0</v>
      </c>
      <c r="AP430" s="101">
        <f t="shared" si="178"/>
        <v>0</v>
      </c>
      <c r="AQ430" s="101">
        <f t="shared" si="178"/>
        <v>0</v>
      </c>
      <c r="AR430" s="101">
        <f t="shared" si="178"/>
        <v>0</v>
      </c>
      <c r="AS430" s="101">
        <f t="shared" si="178"/>
        <v>0</v>
      </c>
      <c r="AT430" s="101">
        <f t="shared" si="178"/>
        <v>8.9698</v>
      </c>
      <c r="AU430" s="101">
        <f t="shared" si="178"/>
        <v>0</v>
      </c>
      <c r="AV430" s="101">
        <f t="shared" si="178"/>
        <v>0</v>
      </c>
      <c r="AW430" s="101">
        <f t="shared" si="178"/>
        <v>0</v>
      </c>
      <c r="AX430" s="101"/>
      <c r="AY430" s="101"/>
      <c r="AZ430" s="101"/>
      <c r="BA430" s="101"/>
      <c r="BB430" s="101">
        <f t="shared" si="178"/>
        <v>0</v>
      </c>
      <c r="BC430" s="101">
        <f t="shared" si="178"/>
        <v>0</v>
      </c>
      <c r="BD430" s="101">
        <f t="shared" si="178"/>
        <v>0</v>
      </c>
      <c r="BE430" s="101">
        <f t="shared" si="178"/>
        <v>0</v>
      </c>
      <c r="BF430" s="101">
        <f t="shared" si="178"/>
        <v>0</v>
      </c>
      <c r="BG430" s="101">
        <f t="shared" si="178"/>
        <v>0</v>
      </c>
      <c r="BH430" s="101">
        <f t="shared" si="178"/>
        <v>0</v>
      </c>
      <c r="BI430" s="101">
        <f t="shared" si="178"/>
        <v>0</v>
      </c>
      <c r="BJ430" s="101">
        <f t="shared" si="178"/>
        <v>0</v>
      </c>
      <c r="BK430" s="101">
        <f t="shared" si="178"/>
        <v>0</v>
      </c>
      <c r="BL430" s="101">
        <f t="shared" si="178"/>
        <v>0</v>
      </c>
      <c r="BM430" s="101">
        <f t="shared" si="178"/>
        <v>0</v>
      </c>
      <c r="BN430" s="101">
        <f t="shared" si="178"/>
        <v>0</v>
      </c>
      <c r="BO430" s="101">
        <f t="shared" si="178"/>
        <v>0</v>
      </c>
    </row>
    <row r="431" spans="1:67">
      <c r="A431" s="100" t="s">
        <v>871</v>
      </c>
      <c r="B431" s="101" t="s">
        <v>167</v>
      </c>
      <c r="C431" s="101">
        <f t="shared" si="160"/>
        <v>175.47900645</v>
      </c>
      <c r="D431" s="101">
        <f t="shared" si="161"/>
        <v>152.82727425</v>
      </c>
      <c r="E431" s="101">
        <v>52.3224</v>
      </c>
      <c r="F431" s="101">
        <v>3.516</v>
      </c>
      <c r="G431" s="101">
        <v>0.8866</v>
      </c>
      <c r="H431" s="101">
        <v>34.00317425</v>
      </c>
      <c r="I431" s="101"/>
      <c r="J431" s="101">
        <v>56.7711</v>
      </c>
      <c r="K431" s="101">
        <v>5.328</v>
      </c>
      <c r="L431" s="101">
        <f t="shared" si="176"/>
        <v>13.4419322</v>
      </c>
      <c r="M431" s="101">
        <v>0.765</v>
      </c>
      <c r="N431" s="101">
        <v>0</v>
      </c>
      <c r="O431" s="101"/>
      <c r="P431" s="101">
        <v>0.018</v>
      </c>
      <c r="Q431" s="101">
        <v>0.405</v>
      </c>
      <c r="R431" s="101">
        <v>1.5024</v>
      </c>
      <c r="S431" s="101">
        <v>1.49952</v>
      </c>
      <c r="T431" s="101"/>
      <c r="U431" s="101">
        <v>1.683</v>
      </c>
      <c r="V431" s="101"/>
      <c r="W431" s="101">
        <v>0</v>
      </c>
      <c r="X431" s="101"/>
      <c r="Y431" s="101">
        <v>0.306</v>
      </c>
      <c r="Z431" s="101">
        <v>1.6923615</v>
      </c>
      <c r="AA431" s="101">
        <v>0.1188072</v>
      </c>
      <c r="AB431" s="101">
        <v>0</v>
      </c>
      <c r="AC431" s="101"/>
      <c r="AD431" s="101"/>
      <c r="AE431" s="101"/>
      <c r="AF431" s="101">
        <v>1.6923615</v>
      </c>
      <c r="AG431" s="101">
        <v>2.256482</v>
      </c>
      <c r="AH431" s="101">
        <v>1.35</v>
      </c>
      <c r="AI431" s="101">
        <v>0.153</v>
      </c>
      <c r="AJ431" s="101">
        <f t="shared" ref="AJ431:AJ436" si="179">SUM(AK431:AT431)</f>
        <v>9.2098</v>
      </c>
      <c r="AK431" s="101"/>
      <c r="AL431" s="101"/>
      <c r="AM431" s="101"/>
      <c r="AN431" s="101">
        <v>0.24</v>
      </c>
      <c r="AO431" s="101"/>
      <c r="AP431" s="101"/>
      <c r="AQ431" s="101"/>
      <c r="AR431" s="101"/>
      <c r="AS431" s="101"/>
      <c r="AT431" s="101">
        <v>8.9698</v>
      </c>
      <c r="AU431" s="101"/>
      <c r="AV431" s="101"/>
      <c r="AW431" s="101"/>
      <c r="AX431" s="101"/>
      <c r="AY431" s="101"/>
      <c r="AZ431" s="101"/>
      <c r="BA431" s="101"/>
      <c r="BB431" s="101">
        <f t="shared" ref="BB431:BB436" si="180">SUM(BC431:BJ431)</f>
        <v>0</v>
      </c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</row>
    <row r="432" spans="1:67">
      <c r="A432" s="100" t="s">
        <v>872</v>
      </c>
      <c r="B432" s="101" t="s">
        <v>169</v>
      </c>
      <c r="C432" s="101">
        <f t="shared" si="160"/>
        <v>0</v>
      </c>
      <c r="D432" s="101">
        <f t="shared" si="161"/>
        <v>0</v>
      </c>
      <c r="E432" s="101"/>
      <c r="F432" s="101"/>
      <c r="G432" s="101"/>
      <c r="H432" s="101"/>
      <c r="I432" s="101"/>
      <c r="J432" s="101"/>
      <c r="K432" s="101"/>
      <c r="L432" s="101">
        <f t="shared" si="176"/>
        <v>0</v>
      </c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>
        <f t="shared" si="179"/>
        <v>0</v>
      </c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>
        <f t="shared" si="180"/>
        <v>0</v>
      </c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</row>
    <row r="433" spans="1:67">
      <c r="A433" s="100" t="s">
        <v>873</v>
      </c>
      <c r="B433" s="101" t="s">
        <v>874</v>
      </c>
      <c r="C433" s="101">
        <f t="shared" si="160"/>
        <v>0</v>
      </c>
      <c r="D433" s="101">
        <f t="shared" si="161"/>
        <v>0</v>
      </c>
      <c r="E433" s="101"/>
      <c r="F433" s="101"/>
      <c r="G433" s="101"/>
      <c r="H433" s="101"/>
      <c r="I433" s="101"/>
      <c r="J433" s="101"/>
      <c r="K433" s="101"/>
      <c r="L433" s="101">
        <f t="shared" si="176"/>
        <v>0</v>
      </c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>
        <f t="shared" si="179"/>
        <v>0</v>
      </c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>
        <f t="shared" si="180"/>
        <v>0</v>
      </c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</row>
    <row r="434" spans="1:67">
      <c r="A434" s="100" t="s">
        <v>875</v>
      </c>
      <c r="B434" s="101" t="s">
        <v>876</v>
      </c>
      <c r="C434" s="101">
        <f t="shared" si="160"/>
        <v>0</v>
      </c>
      <c r="D434" s="101">
        <f t="shared" si="161"/>
        <v>0</v>
      </c>
      <c r="E434" s="101"/>
      <c r="F434" s="101"/>
      <c r="G434" s="101"/>
      <c r="H434" s="101"/>
      <c r="I434" s="101"/>
      <c r="J434" s="101"/>
      <c r="K434" s="101"/>
      <c r="L434" s="101">
        <f t="shared" si="176"/>
        <v>0</v>
      </c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>
        <f t="shared" si="179"/>
        <v>0</v>
      </c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>
        <f t="shared" si="180"/>
        <v>0</v>
      </c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</row>
    <row r="435" spans="1:67">
      <c r="A435" s="100" t="s">
        <v>877</v>
      </c>
      <c r="B435" s="101" t="s">
        <v>878</v>
      </c>
      <c r="C435" s="101">
        <f t="shared" si="160"/>
        <v>0</v>
      </c>
      <c r="D435" s="101">
        <f t="shared" si="161"/>
        <v>0</v>
      </c>
      <c r="E435" s="101"/>
      <c r="F435" s="101"/>
      <c r="G435" s="101"/>
      <c r="H435" s="101"/>
      <c r="I435" s="101"/>
      <c r="J435" s="101"/>
      <c r="K435" s="101"/>
      <c r="L435" s="101">
        <f t="shared" si="176"/>
        <v>0</v>
      </c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>
        <f t="shared" si="179"/>
        <v>0</v>
      </c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>
        <f t="shared" si="180"/>
        <v>0</v>
      </c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</row>
    <row r="436" spans="1:67">
      <c r="A436" s="100" t="s">
        <v>879</v>
      </c>
      <c r="B436" s="101" t="s">
        <v>880</v>
      </c>
      <c r="C436" s="101">
        <f t="shared" si="160"/>
        <v>0</v>
      </c>
      <c r="D436" s="101">
        <f t="shared" si="161"/>
        <v>0</v>
      </c>
      <c r="E436" s="101"/>
      <c r="F436" s="101"/>
      <c r="G436" s="101"/>
      <c r="H436" s="101"/>
      <c r="I436" s="101"/>
      <c r="J436" s="101"/>
      <c r="K436" s="101"/>
      <c r="L436" s="101">
        <f t="shared" si="176"/>
        <v>0</v>
      </c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>
        <f t="shared" si="179"/>
        <v>0</v>
      </c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>
        <f t="shared" si="180"/>
        <v>0</v>
      </c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</row>
    <row r="437" spans="1:67">
      <c r="A437" s="100" t="s">
        <v>881</v>
      </c>
      <c r="B437" s="101" t="s">
        <v>882</v>
      </c>
      <c r="C437" s="101">
        <f t="shared" si="160"/>
        <v>195.08056714</v>
      </c>
      <c r="D437" s="101">
        <f>SUM(D438)</f>
        <v>165.7037445</v>
      </c>
      <c r="E437" s="101">
        <f t="shared" ref="E437:BO437" si="181">SUM(E438)</f>
        <v>47.502</v>
      </c>
      <c r="F437" s="101">
        <f t="shared" si="181"/>
        <v>42.288</v>
      </c>
      <c r="G437" s="101">
        <f t="shared" si="181"/>
        <v>3.5198</v>
      </c>
      <c r="H437" s="101">
        <f t="shared" si="181"/>
        <v>31.5459445</v>
      </c>
      <c r="I437" s="101">
        <f t="shared" si="181"/>
        <v>0</v>
      </c>
      <c r="J437" s="101">
        <f t="shared" si="181"/>
        <v>0</v>
      </c>
      <c r="K437" s="101">
        <f t="shared" si="181"/>
        <v>40.848</v>
      </c>
      <c r="L437" s="101">
        <f t="shared" si="176"/>
        <v>21.89432264</v>
      </c>
      <c r="M437" s="101">
        <f t="shared" si="181"/>
        <v>3.575</v>
      </c>
      <c r="N437" s="101">
        <f t="shared" si="181"/>
        <v>0</v>
      </c>
      <c r="O437" s="101">
        <f t="shared" si="181"/>
        <v>0</v>
      </c>
      <c r="P437" s="101">
        <f t="shared" si="181"/>
        <v>0.018</v>
      </c>
      <c r="Q437" s="101">
        <f t="shared" si="181"/>
        <v>0.558</v>
      </c>
      <c r="R437" s="101">
        <f t="shared" si="181"/>
        <v>1.64248</v>
      </c>
      <c r="S437" s="101">
        <f t="shared" si="181"/>
        <v>1.79104</v>
      </c>
      <c r="T437" s="101">
        <f t="shared" si="181"/>
        <v>0</v>
      </c>
      <c r="U437" s="101">
        <f t="shared" si="181"/>
        <v>4.725</v>
      </c>
      <c r="V437" s="101">
        <f t="shared" si="181"/>
        <v>0</v>
      </c>
      <c r="W437" s="101">
        <f t="shared" si="181"/>
        <v>0</v>
      </c>
      <c r="X437" s="101">
        <f t="shared" si="181"/>
        <v>0</v>
      </c>
      <c r="Y437" s="101">
        <f t="shared" si="181"/>
        <v>0.63</v>
      </c>
      <c r="Z437" s="101">
        <f t="shared" si="181"/>
        <v>1.393347</v>
      </c>
      <c r="AA437" s="101">
        <f t="shared" si="181"/>
        <v>0.24531264</v>
      </c>
      <c r="AB437" s="101">
        <f t="shared" si="181"/>
        <v>0</v>
      </c>
      <c r="AC437" s="101">
        <f t="shared" si="181"/>
        <v>0.6</v>
      </c>
      <c r="AD437" s="101">
        <f t="shared" si="181"/>
        <v>0</v>
      </c>
      <c r="AE437" s="101">
        <f t="shared" si="181"/>
        <v>0</v>
      </c>
      <c r="AF437" s="101">
        <f t="shared" si="181"/>
        <v>1.393347</v>
      </c>
      <c r="AG437" s="101">
        <f t="shared" si="181"/>
        <v>1.857796</v>
      </c>
      <c r="AH437" s="101">
        <f t="shared" si="181"/>
        <v>3.15</v>
      </c>
      <c r="AI437" s="101">
        <f t="shared" si="181"/>
        <v>0.315</v>
      </c>
      <c r="AJ437" s="101">
        <f t="shared" si="181"/>
        <v>7.4825</v>
      </c>
      <c r="AK437" s="101">
        <f t="shared" si="181"/>
        <v>0</v>
      </c>
      <c r="AL437" s="101">
        <f t="shared" si="181"/>
        <v>0</v>
      </c>
      <c r="AM437" s="101">
        <f t="shared" si="181"/>
        <v>0</v>
      </c>
      <c r="AN437" s="101">
        <f t="shared" si="181"/>
        <v>0</v>
      </c>
      <c r="AO437" s="101">
        <f t="shared" si="181"/>
        <v>0</v>
      </c>
      <c r="AP437" s="101">
        <f t="shared" si="181"/>
        <v>0</v>
      </c>
      <c r="AQ437" s="101">
        <f t="shared" si="181"/>
        <v>0</v>
      </c>
      <c r="AR437" s="101">
        <f t="shared" si="181"/>
        <v>0</v>
      </c>
      <c r="AS437" s="101">
        <f t="shared" si="181"/>
        <v>0</v>
      </c>
      <c r="AT437" s="101">
        <f t="shared" si="181"/>
        <v>7.4825</v>
      </c>
      <c r="AU437" s="101">
        <f t="shared" si="181"/>
        <v>0</v>
      </c>
      <c r="AV437" s="101">
        <f t="shared" si="181"/>
        <v>0</v>
      </c>
      <c r="AW437" s="101">
        <f t="shared" si="181"/>
        <v>0</v>
      </c>
      <c r="AX437" s="101"/>
      <c r="AY437" s="101"/>
      <c r="AZ437" s="101"/>
      <c r="BA437" s="101"/>
      <c r="BB437" s="101">
        <f t="shared" si="181"/>
        <v>0</v>
      </c>
      <c r="BC437" s="101">
        <f t="shared" si="181"/>
        <v>0</v>
      </c>
      <c r="BD437" s="101">
        <f t="shared" si="181"/>
        <v>0</v>
      </c>
      <c r="BE437" s="101">
        <f t="shared" si="181"/>
        <v>0</v>
      </c>
      <c r="BF437" s="101">
        <f t="shared" si="181"/>
        <v>0</v>
      </c>
      <c r="BG437" s="101">
        <f t="shared" si="181"/>
        <v>0</v>
      </c>
      <c r="BH437" s="101">
        <f t="shared" si="181"/>
        <v>0</v>
      </c>
      <c r="BI437" s="101">
        <f t="shared" si="181"/>
        <v>0</v>
      </c>
      <c r="BJ437" s="101">
        <f t="shared" si="181"/>
        <v>0</v>
      </c>
      <c r="BK437" s="101">
        <f t="shared" si="181"/>
        <v>0</v>
      </c>
      <c r="BL437" s="101">
        <f t="shared" si="181"/>
        <v>0</v>
      </c>
      <c r="BM437" s="101">
        <f t="shared" si="181"/>
        <v>0</v>
      </c>
      <c r="BN437" s="101">
        <f t="shared" si="181"/>
        <v>0</v>
      </c>
      <c r="BO437" s="101">
        <f t="shared" si="181"/>
        <v>0</v>
      </c>
    </row>
    <row r="438" spans="1:67">
      <c r="A438" s="100" t="s">
        <v>883</v>
      </c>
      <c r="B438" s="101" t="s">
        <v>882</v>
      </c>
      <c r="C438" s="101">
        <f t="shared" si="160"/>
        <v>195.08056714</v>
      </c>
      <c r="D438" s="101">
        <f t="shared" si="161"/>
        <v>165.7037445</v>
      </c>
      <c r="E438" s="101">
        <v>47.502</v>
      </c>
      <c r="F438" s="101">
        <v>42.288</v>
      </c>
      <c r="G438" s="101">
        <v>3.5198</v>
      </c>
      <c r="H438" s="101">
        <v>31.5459445</v>
      </c>
      <c r="I438" s="101">
        <v>0</v>
      </c>
      <c r="J438" s="101">
        <v>0</v>
      </c>
      <c r="K438" s="101">
        <v>40.848</v>
      </c>
      <c r="L438" s="101">
        <f t="shared" si="176"/>
        <v>21.89432264</v>
      </c>
      <c r="M438" s="101">
        <v>3.575</v>
      </c>
      <c r="N438" s="101">
        <v>0</v>
      </c>
      <c r="O438" s="101">
        <v>0</v>
      </c>
      <c r="P438" s="101">
        <v>0.018</v>
      </c>
      <c r="Q438" s="101">
        <v>0.558</v>
      </c>
      <c r="R438" s="101">
        <v>1.64248</v>
      </c>
      <c r="S438" s="101">
        <v>1.79104</v>
      </c>
      <c r="T438" s="101">
        <v>0</v>
      </c>
      <c r="U438" s="101">
        <v>4.725</v>
      </c>
      <c r="V438" s="101">
        <v>0</v>
      </c>
      <c r="W438" s="101">
        <v>0</v>
      </c>
      <c r="X438" s="101">
        <v>0</v>
      </c>
      <c r="Y438" s="101">
        <v>0.63</v>
      </c>
      <c r="Z438" s="101">
        <v>1.393347</v>
      </c>
      <c r="AA438" s="101">
        <v>0.24531264</v>
      </c>
      <c r="AB438" s="101">
        <v>0</v>
      </c>
      <c r="AC438" s="101">
        <v>0.6</v>
      </c>
      <c r="AD438" s="101">
        <v>0</v>
      </c>
      <c r="AE438" s="101">
        <v>0</v>
      </c>
      <c r="AF438" s="101">
        <v>1.393347</v>
      </c>
      <c r="AG438" s="101">
        <v>1.857796</v>
      </c>
      <c r="AH438" s="101">
        <v>3.15</v>
      </c>
      <c r="AI438" s="101">
        <v>0.315</v>
      </c>
      <c r="AJ438" s="101">
        <f>SUM(AK438:AT438)</f>
        <v>7.4825</v>
      </c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>
        <v>7.4825</v>
      </c>
      <c r="AU438" s="101"/>
      <c r="AV438" s="101"/>
      <c r="AW438" s="101"/>
      <c r="AX438" s="101"/>
      <c r="AY438" s="101"/>
      <c r="AZ438" s="101"/>
      <c r="BA438" s="101"/>
      <c r="BB438" s="101">
        <f>SUM(BC438:BJ438)</f>
        <v>0</v>
      </c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</row>
    <row r="439" spans="1:67">
      <c r="A439" s="100" t="s">
        <v>884</v>
      </c>
      <c r="B439" s="101" t="s">
        <v>885</v>
      </c>
      <c r="C439" s="101">
        <f t="shared" si="160"/>
        <v>0</v>
      </c>
      <c r="D439" s="101">
        <f>SUM(D440:D441)</f>
        <v>0</v>
      </c>
      <c r="E439" s="101">
        <f t="shared" ref="E439:BO439" si="182">SUM(E440:E441)</f>
        <v>0</v>
      </c>
      <c r="F439" s="101">
        <f t="shared" si="182"/>
        <v>0</v>
      </c>
      <c r="G439" s="101">
        <f t="shared" si="182"/>
        <v>0</v>
      </c>
      <c r="H439" s="101">
        <f t="shared" si="182"/>
        <v>0</v>
      </c>
      <c r="I439" s="101">
        <f t="shared" si="182"/>
        <v>0</v>
      </c>
      <c r="J439" s="101">
        <f t="shared" si="182"/>
        <v>0</v>
      </c>
      <c r="K439" s="101">
        <f t="shared" si="182"/>
        <v>0</v>
      </c>
      <c r="L439" s="101">
        <f t="shared" si="182"/>
        <v>0</v>
      </c>
      <c r="M439" s="101">
        <f t="shared" si="182"/>
        <v>0</v>
      </c>
      <c r="N439" s="101">
        <f t="shared" si="182"/>
        <v>0</v>
      </c>
      <c r="O439" s="101">
        <f t="shared" si="182"/>
        <v>0</v>
      </c>
      <c r="P439" s="101">
        <f t="shared" si="182"/>
        <v>0</v>
      </c>
      <c r="Q439" s="101">
        <f t="shared" si="182"/>
        <v>0</v>
      </c>
      <c r="R439" s="101">
        <f t="shared" si="182"/>
        <v>0</v>
      </c>
      <c r="S439" s="101">
        <f t="shared" si="182"/>
        <v>0</v>
      </c>
      <c r="T439" s="101">
        <f t="shared" si="182"/>
        <v>0</v>
      </c>
      <c r="U439" s="101">
        <f t="shared" si="182"/>
        <v>0</v>
      </c>
      <c r="V439" s="101">
        <f t="shared" si="182"/>
        <v>0</v>
      </c>
      <c r="W439" s="101">
        <f t="shared" si="182"/>
        <v>0</v>
      </c>
      <c r="X439" s="101">
        <f t="shared" si="182"/>
        <v>0</v>
      </c>
      <c r="Y439" s="101">
        <f t="shared" si="182"/>
        <v>0</v>
      </c>
      <c r="Z439" s="101">
        <f t="shared" si="182"/>
        <v>0</v>
      </c>
      <c r="AA439" s="101"/>
      <c r="AB439" s="101"/>
      <c r="AC439" s="101">
        <f t="shared" si="182"/>
        <v>0</v>
      </c>
      <c r="AD439" s="101">
        <f t="shared" si="182"/>
        <v>0</v>
      </c>
      <c r="AE439" s="101">
        <f t="shared" si="182"/>
        <v>0</v>
      </c>
      <c r="AF439" s="101">
        <f t="shared" si="182"/>
        <v>0</v>
      </c>
      <c r="AG439" s="101">
        <f t="shared" si="182"/>
        <v>0</v>
      </c>
      <c r="AH439" s="101">
        <f t="shared" si="182"/>
        <v>0</v>
      </c>
      <c r="AI439" s="101">
        <f t="shared" si="182"/>
        <v>0</v>
      </c>
      <c r="AJ439" s="101">
        <f t="shared" si="182"/>
        <v>0</v>
      </c>
      <c r="AK439" s="101">
        <f t="shared" si="182"/>
        <v>0</v>
      </c>
      <c r="AL439" s="101">
        <f t="shared" si="182"/>
        <v>0</v>
      </c>
      <c r="AM439" s="101">
        <f t="shared" si="182"/>
        <v>0</v>
      </c>
      <c r="AN439" s="101">
        <f t="shared" si="182"/>
        <v>0</v>
      </c>
      <c r="AO439" s="101">
        <f t="shared" si="182"/>
        <v>0</v>
      </c>
      <c r="AP439" s="101">
        <f t="shared" si="182"/>
        <v>0</v>
      </c>
      <c r="AQ439" s="101">
        <f t="shared" si="182"/>
        <v>0</v>
      </c>
      <c r="AR439" s="101">
        <f t="shared" si="182"/>
        <v>0</v>
      </c>
      <c r="AS439" s="101">
        <f t="shared" si="182"/>
        <v>0</v>
      </c>
      <c r="AT439" s="101">
        <f t="shared" si="182"/>
        <v>0</v>
      </c>
      <c r="AU439" s="101">
        <f t="shared" si="182"/>
        <v>0</v>
      </c>
      <c r="AV439" s="101">
        <f t="shared" si="182"/>
        <v>0</v>
      </c>
      <c r="AW439" s="101">
        <f t="shared" si="182"/>
        <v>0</v>
      </c>
      <c r="AX439" s="101">
        <f t="shared" si="182"/>
        <v>0</v>
      </c>
      <c r="AY439" s="101">
        <f t="shared" si="182"/>
        <v>0</v>
      </c>
      <c r="AZ439" s="101"/>
      <c r="BA439" s="101">
        <f t="shared" si="182"/>
        <v>0</v>
      </c>
      <c r="BB439" s="101">
        <f t="shared" si="182"/>
        <v>0</v>
      </c>
      <c r="BC439" s="101">
        <f t="shared" si="182"/>
        <v>0</v>
      </c>
      <c r="BD439" s="101">
        <f t="shared" si="182"/>
        <v>0</v>
      </c>
      <c r="BE439" s="101">
        <f t="shared" si="182"/>
        <v>0</v>
      </c>
      <c r="BF439" s="101">
        <f t="shared" si="182"/>
        <v>0</v>
      </c>
      <c r="BG439" s="101">
        <f t="shared" si="182"/>
        <v>0</v>
      </c>
      <c r="BH439" s="101">
        <f t="shared" si="182"/>
        <v>0</v>
      </c>
      <c r="BI439" s="101">
        <f t="shared" si="182"/>
        <v>0</v>
      </c>
      <c r="BJ439" s="101">
        <f t="shared" si="182"/>
        <v>0</v>
      </c>
      <c r="BK439" s="101">
        <f t="shared" si="182"/>
        <v>0</v>
      </c>
      <c r="BL439" s="101">
        <f t="shared" si="182"/>
        <v>0</v>
      </c>
      <c r="BM439" s="101">
        <f t="shared" si="182"/>
        <v>0</v>
      </c>
      <c r="BN439" s="101">
        <f t="shared" si="182"/>
        <v>0</v>
      </c>
      <c r="BO439" s="101">
        <f t="shared" si="182"/>
        <v>0</v>
      </c>
    </row>
    <row r="440" spans="1:67">
      <c r="A440" s="100" t="s">
        <v>886</v>
      </c>
      <c r="B440" s="101" t="s">
        <v>887</v>
      </c>
      <c r="C440" s="101">
        <f t="shared" si="160"/>
        <v>0</v>
      </c>
      <c r="D440" s="101">
        <f>SUM(E440:K440)</f>
        <v>0</v>
      </c>
      <c r="E440" s="101"/>
      <c r="F440" s="101"/>
      <c r="G440" s="101"/>
      <c r="H440" s="101"/>
      <c r="I440" s="101"/>
      <c r="J440" s="101"/>
      <c r="K440" s="101"/>
      <c r="L440" s="101">
        <f>SUM(M440:AI440)</f>
        <v>0</v>
      </c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>
        <f>SUM(AK440:AT440)</f>
        <v>0</v>
      </c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>
        <f>SUM(BC440:BJ440)</f>
        <v>0</v>
      </c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</row>
    <row r="441" spans="1:67">
      <c r="A441" s="100" t="s">
        <v>888</v>
      </c>
      <c r="B441" s="101" t="s">
        <v>889</v>
      </c>
      <c r="C441" s="101">
        <f t="shared" si="160"/>
        <v>0</v>
      </c>
      <c r="D441" s="101">
        <f>SUM(E441:K441)</f>
        <v>0</v>
      </c>
      <c r="E441" s="101"/>
      <c r="F441" s="101"/>
      <c r="G441" s="101"/>
      <c r="H441" s="101"/>
      <c r="I441" s="101"/>
      <c r="J441" s="101"/>
      <c r="K441" s="101"/>
      <c r="L441" s="101">
        <f>SUM(M441:AI441)</f>
        <v>0</v>
      </c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>
        <f>SUM(AK441:AT441)</f>
        <v>0</v>
      </c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</row>
    <row r="442" spans="1:67">
      <c r="A442" s="100" t="s">
        <v>890</v>
      </c>
      <c r="B442" s="101" t="s">
        <v>891</v>
      </c>
      <c r="C442" s="101">
        <f t="shared" si="160"/>
        <v>350.71609325</v>
      </c>
      <c r="D442" s="101">
        <f>SUM(D443)</f>
        <v>237.49172825</v>
      </c>
      <c r="E442" s="101">
        <f t="shared" ref="E442:BO442" si="183">SUM(E443)</f>
        <v>79.3452</v>
      </c>
      <c r="F442" s="101">
        <f t="shared" si="183"/>
        <v>0</v>
      </c>
      <c r="G442" s="101">
        <f t="shared" si="183"/>
        <v>0</v>
      </c>
      <c r="H442" s="101">
        <f t="shared" si="183"/>
        <v>55.15642825</v>
      </c>
      <c r="I442" s="101">
        <f t="shared" si="183"/>
        <v>0</v>
      </c>
      <c r="J442" s="101">
        <f t="shared" si="183"/>
        <v>102.9901</v>
      </c>
      <c r="K442" s="101">
        <f t="shared" si="183"/>
        <v>0</v>
      </c>
      <c r="L442" s="101">
        <f t="shared" si="183"/>
        <v>38.690265</v>
      </c>
      <c r="M442" s="101">
        <f t="shared" si="183"/>
        <v>0.675</v>
      </c>
      <c r="N442" s="101">
        <f t="shared" si="183"/>
        <v>0</v>
      </c>
      <c r="O442" s="101">
        <f t="shared" si="183"/>
        <v>0</v>
      </c>
      <c r="P442" s="101">
        <f t="shared" si="183"/>
        <v>0.576</v>
      </c>
      <c r="Q442" s="101">
        <f t="shared" si="183"/>
        <v>0.189</v>
      </c>
      <c r="R442" s="101">
        <f t="shared" si="183"/>
        <v>0.54</v>
      </c>
      <c r="S442" s="101">
        <f t="shared" si="183"/>
        <v>0.8</v>
      </c>
      <c r="T442" s="101">
        <f t="shared" si="183"/>
        <v>0</v>
      </c>
      <c r="U442" s="101">
        <f t="shared" si="183"/>
        <v>2.025</v>
      </c>
      <c r="V442" s="101">
        <f t="shared" si="183"/>
        <v>0</v>
      </c>
      <c r="W442" s="101">
        <f t="shared" si="183"/>
        <v>0</v>
      </c>
      <c r="X442" s="101">
        <f t="shared" si="183"/>
        <v>0</v>
      </c>
      <c r="Y442" s="101">
        <f t="shared" si="183"/>
        <v>0.27</v>
      </c>
      <c r="Z442" s="101">
        <f t="shared" si="183"/>
        <v>2.7350295</v>
      </c>
      <c r="AA442" s="101">
        <f t="shared" si="183"/>
        <v>0.4635</v>
      </c>
      <c r="AB442" s="101">
        <f t="shared" si="183"/>
        <v>2</v>
      </c>
      <c r="AC442" s="101">
        <f t="shared" si="183"/>
        <v>0</v>
      </c>
      <c r="AD442" s="101">
        <f t="shared" si="183"/>
        <v>0</v>
      </c>
      <c r="AE442" s="101">
        <f t="shared" si="183"/>
        <v>0</v>
      </c>
      <c r="AF442" s="101">
        <f t="shared" si="183"/>
        <v>2.7350295</v>
      </c>
      <c r="AG442" s="101">
        <f t="shared" si="183"/>
        <v>3.646706</v>
      </c>
      <c r="AH442" s="101">
        <f t="shared" si="183"/>
        <v>21.9</v>
      </c>
      <c r="AI442" s="101">
        <f t="shared" si="183"/>
        <v>0.135</v>
      </c>
      <c r="AJ442" s="101">
        <f t="shared" si="183"/>
        <v>14.5341</v>
      </c>
      <c r="AK442" s="101">
        <f t="shared" si="183"/>
        <v>0</v>
      </c>
      <c r="AL442" s="101">
        <f t="shared" si="183"/>
        <v>0</v>
      </c>
      <c r="AM442" s="101">
        <f t="shared" si="183"/>
        <v>0</v>
      </c>
      <c r="AN442" s="101">
        <f t="shared" si="183"/>
        <v>0</v>
      </c>
      <c r="AO442" s="101">
        <f t="shared" si="183"/>
        <v>0</v>
      </c>
      <c r="AP442" s="101">
        <f t="shared" si="183"/>
        <v>0</v>
      </c>
      <c r="AQ442" s="101">
        <f t="shared" si="183"/>
        <v>0</v>
      </c>
      <c r="AR442" s="101">
        <f t="shared" si="183"/>
        <v>0</v>
      </c>
      <c r="AS442" s="101">
        <f t="shared" si="183"/>
        <v>0</v>
      </c>
      <c r="AT442" s="101">
        <f t="shared" si="183"/>
        <v>14.5341</v>
      </c>
      <c r="AU442" s="101">
        <f t="shared" si="183"/>
        <v>60</v>
      </c>
      <c r="AV442" s="101">
        <f t="shared" si="183"/>
        <v>0</v>
      </c>
      <c r="AW442" s="101">
        <f t="shared" si="183"/>
        <v>60</v>
      </c>
      <c r="AX442" s="101">
        <f t="shared" si="183"/>
        <v>0</v>
      </c>
      <c r="AY442" s="101">
        <f t="shared" si="183"/>
        <v>0</v>
      </c>
      <c r="AZ442" s="101"/>
      <c r="BA442" s="101">
        <f t="shared" si="183"/>
        <v>0</v>
      </c>
      <c r="BB442" s="101">
        <f t="shared" si="183"/>
        <v>0</v>
      </c>
      <c r="BC442" s="101">
        <f t="shared" si="183"/>
        <v>0</v>
      </c>
      <c r="BD442" s="101">
        <f t="shared" si="183"/>
        <v>0</v>
      </c>
      <c r="BE442" s="101">
        <f t="shared" si="183"/>
        <v>0</v>
      </c>
      <c r="BF442" s="101">
        <f t="shared" si="183"/>
        <v>0</v>
      </c>
      <c r="BG442" s="101">
        <f t="shared" si="183"/>
        <v>0</v>
      </c>
      <c r="BH442" s="101">
        <f t="shared" si="183"/>
        <v>0</v>
      </c>
      <c r="BI442" s="101">
        <f t="shared" si="183"/>
        <v>0</v>
      </c>
      <c r="BJ442" s="101">
        <f t="shared" si="183"/>
        <v>0</v>
      </c>
      <c r="BK442" s="101">
        <f t="shared" si="183"/>
        <v>0</v>
      </c>
      <c r="BL442" s="101">
        <f t="shared" si="183"/>
        <v>0</v>
      </c>
      <c r="BM442" s="101">
        <f t="shared" si="183"/>
        <v>0</v>
      </c>
      <c r="BN442" s="101">
        <f t="shared" si="183"/>
        <v>0</v>
      </c>
      <c r="BO442" s="101">
        <f t="shared" si="183"/>
        <v>0</v>
      </c>
    </row>
    <row r="443" spans="1:67">
      <c r="A443" s="100" t="s">
        <v>892</v>
      </c>
      <c r="B443" s="101" t="s">
        <v>891</v>
      </c>
      <c r="C443" s="101">
        <f t="shared" si="160"/>
        <v>350.71609325</v>
      </c>
      <c r="D443" s="101">
        <f>SUM(E443:K443)</f>
        <v>237.49172825</v>
      </c>
      <c r="E443" s="101">
        <v>79.3452</v>
      </c>
      <c r="F443" s="101">
        <v>0</v>
      </c>
      <c r="G443" s="101">
        <v>0</v>
      </c>
      <c r="H443" s="101">
        <v>55.15642825</v>
      </c>
      <c r="I443" s="101">
        <v>0</v>
      </c>
      <c r="J443" s="101">
        <v>102.9901</v>
      </c>
      <c r="K443" s="101"/>
      <c r="L443" s="101">
        <f t="shared" ref="L443:L457" si="184">SUM(M443:AI443)</f>
        <v>38.690265</v>
      </c>
      <c r="M443" s="101">
        <v>0.675</v>
      </c>
      <c r="N443" s="101">
        <v>0</v>
      </c>
      <c r="O443" s="101">
        <v>0</v>
      </c>
      <c r="P443" s="101">
        <v>0.576</v>
      </c>
      <c r="Q443" s="101">
        <v>0.189</v>
      </c>
      <c r="R443" s="101">
        <v>0.54</v>
      </c>
      <c r="S443" s="101">
        <v>0.8</v>
      </c>
      <c r="T443" s="101">
        <v>0</v>
      </c>
      <c r="U443" s="101">
        <v>2.025</v>
      </c>
      <c r="V443" s="101">
        <v>0</v>
      </c>
      <c r="W443" s="101">
        <v>0</v>
      </c>
      <c r="X443" s="101">
        <v>0</v>
      </c>
      <c r="Y443" s="101">
        <v>0.27</v>
      </c>
      <c r="Z443" s="101">
        <v>2.7350295</v>
      </c>
      <c r="AA443" s="101">
        <v>0.4635</v>
      </c>
      <c r="AB443" s="101">
        <v>2</v>
      </c>
      <c r="AC443" s="101">
        <v>0</v>
      </c>
      <c r="AD443" s="101">
        <v>0</v>
      </c>
      <c r="AE443" s="101">
        <v>0</v>
      </c>
      <c r="AF443" s="101">
        <v>2.7350295</v>
      </c>
      <c r="AG443" s="101">
        <v>3.646706</v>
      </c>
      <c r="AH443" s="101">
        <v>21.9</v>
      </c>
      <c r="AI443" s="101">
        <v>0.135</v>
      </c>
      <c r="AJ443" s="101">
        <f>SUM(AK443:AT443)</f>
        <v>14.5341</v>
      </c>
      <c r="AK443" s="101"/>
      <c r="AL443" s="101"/>
      <c r="AM443" s="101"/>
      <c r="AN443" s="101"/>
      <c r="AO443" s="101">
        <v>0</v>
      </c>
      <c r="AP443" s="101">
        <v>0</v>
      </c>
      <c r="AQ443" s="101">
        <v>0</v>
      </c>
      <c r="AR443" s="101">
        <v>0</v>
      </c>
      <c r="AS443" s="101">
        <v>0</v>
      </c>
      <c r="AT443" s="101">
        <v>14.5341</v>
      </c>
      <c r="AU443" s="101">
        <f>AV443+AW443</f>
        <v>60</v>
      </c>
      <c r="AV443" s="101"/>
      <c r="AW443" s="101">
        <v>60</v>
      </c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</row>
    <row r="444" spans="1:67">
      <c r="A444" s="100" t="s">
        <v>893</v>
      </c>
      <c r="B444" s="101" t="s">
        <v>894</v>
      </c>
      <c r="C444" s="101">
        <f t="shared" si="160"/>
        <v>0</v>
      </c>
      <c r="D444" s="101">
        <f>SUM(E444:K444)</f>
        <v>0</v>
      </c>
      <c r="E444" s="101"/>
      <c r="F444" s="101"/>
      <c r="G444" s="101"/>
      <c r="H444" s="101"/>
      <c r="I444" s="101"/>
      <c r="J444" s="101"/>
      <c r="K444" s="101"/>
      <c r="L444" s="101">
        <f t="shared" si="184"/>
        <v>0</v>
      </c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>
        <f>SUM(AK444:AT444)</f>
        <v>0</v>
      </c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</row>
    <row r="445" spans="1:67">
      <c r="A445" s="100" t="s">
        <v>895</v>
      </c>
      <c r="B445" s="101" t="s">
        <v>894</v>
      </c>
      <c r="C445" s="101">
        <f t="shared" si="160"/>
        <v>0</v>
      </c>
      <c r="D445" s="101">
        <f>SUM(E445:K445)</f>
        <v>0</v>
      </c>
      <c r="E445" s="101"/>
      <c r="F445" s="101"/>
      <c r="G445" s="101"/>
      <c r="H445" s="101"/>
      <c r="I445" s="101"/>
      <c r="J445" s="101"/>
      <c r="K445" s="101"/>
      <c r="L445" s="101">
        <f t="shared" si="184"/>
        <v>0</v>
      </c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>
        <f>SUM(AK445:AT445)</f>
        <v>0</v>
      </c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</row>
    <row r="446" spans="1:67">
      <c r="A446" s="100" t="s">
        <v>896</v>
      </c>
      <c r="B446" s="101" t="s">
        <v>897</v>
      </c>
      <c r="C446" s="101">
        <f t="shared" si="160"/>
        <v>0</v>
      </c>
      <c r="D446" s="101">
        <f>SUM(E446:K446)</f>
        <v>0</v>
      </c>
      <c r="E446" s="101"/>
      <c r="F446" s="101"/>
      <c r="G446" s="101"/>
      <c r="H446" s="101"/>
      <c r="I446" s="101"/>
      <c r="J446" s="101"/>
      <c r="K446" s="101"/>
      <c r="L446" s="101">
        <f t="shared" si="184"/>
        <v>0</v>
      </c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>
        <f>SUM(AK446:AT446)</f>
        <v>0</v>
      </c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</row>
    <row r="447" spans="1:67">
      <c r="A447" s="100" t="s">
        <v>898</v>
      </c>
      <c r="B447" s="101" t="s">
        <v>897</v>
      </c>
      <c r="C447" s="101">
        <f t="shared" si="160"/>
        <v>0</v>
      </c>
      <c r="D447" s="101">
        <f>SUM(E447:K447)</f>
        <v>0</v>
      </c>
      <c r="E447" s="101"/>
      <c r="F447" s="101"/>
      <c r="G447" s="101"/>
      <c r="H447" s="101"/>
      <c r="I447" s="101"/>
      <c r="J447" s="101"/>
      <c r="K447" s="101"/>
      <c r="L447" s="101">
        <f t="shared" si="184"/>
        <v>0</v>
      </c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>
        <f>SUM(AK447:AT447)</f>
        <v>0</v>
      </c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</row>
    <row r="448" spans="1:67">
      <c r="A448" s="100" t="s">
        <v>899</v>
      </c>
      <c r="B448" s="101" t="s">
        <v>900</v>
      </c>
      <c r="C448" s="101">
        <f t="shared" si="160"/>
        <v>2491.2937915</v>
      </c>
      <c r="D448" s="101">
        <f t="shared" ref="D448:K448" si="185">D449+D467+D474+D488+D490+D495+D504+D506+D508</f>
        <v>522.1646935</v>
      </c>
      <c r="E448" s="101">
        <f t="shared" si="185"/>
        <v>276.0496</v>
      </c>
      <c r="F448" s="101">
        <f t="shared" si="185"/>
        <v>57.156</v>
      </c>
      <c r="G448" s="101">
        <f t="shared" si="185"/>
        <v>5.6047</v>
      </c>
      <c r="H448" s="101">
        <f t="shared" si="185"/>
        <v>86.6652935</v>
      </c>
      <c r="I448" s="101">
        <f t="shared" si="185"/>
        <v>0</v>
      </c>
      <c r="J448" s="101">
        <f t="shared" si="185"/>
        <v>91.3611</v>
      </c>
      <c r="K448" s="101">
        <f t="shared" si="185"/>
        <v>5.328</v>
      </c>
      <c r="L448" s="101">
        <f t="shared" si="184"/>
        <v>82.236998</v>
      </c>
      <c r="M448" s="101">
        <f t="shared" ref="M448:BN448" si="186">M449+M467+M474+M488+M490+M495+M504+M506+M508</f>
        <v>1.665</v>
      </c>
      <c r="N448" s="101">
        <f t="shared" si="186"/>
        <v>0</v>
      </c>
      <c r="O448" s="101">
        <f t="shared" si="186"/>
        <v>0</v>
      </c>
      <c r="P448" s="101">
        <f t="shared" si="186"/>
        <v>0.063</v>
      </c>
      <c r="Q448" s="101">
        <f t="shared" si="186"/>
        <v>0.954</v>
      </c>
      <c r="R448" s="101">
        <f t="shared" si="186"/>
        <v>1.734</v>
      </c>
      <c r="S448" s="101">
        <f t="shared" si="186"/>
        <v>3.1024</v>
      </c>
      <c r="T448" s="101">
        <f t="shared" si="186"/>
        <v>0</v>
      </c>
      <c r="U448" s="101">
        <f t="shared" si="186"/>
        <v>2.223</v>
      </c>
      <c r="V448" s="101">
        <f t="shared" si="186"/>
        <v>0</v>
      </c>
      <c r="W448" s="101">
        <f t="shared" si="186"/>
        <v>0</v>
      </c>
      <c r="X448" s="101">
        <f t="shared" si="186"/>
        <v>0</v>
      </c>
      <c r="Y448" s="101">
        <f t="shared" si="186"/>
        <v>0.522</v>
      </c>
      <c r="Z448" s="101">
        <f t="shared" si="186"/>
        <v>4.230141</v>
      </c>
      <c r="AA448" s="101">
        <f t="shared" si="186"/>
        <v>0.340128</v>
      </c>
      <c r="AB448" s="101">
        <f t="shared" si="186"/>
        <v>0</v>
      </c>
      <c r="AC448" s="101">
        <f t="shared" si="186"/>
        <v>0</v>
      </c>
      <c r="AD448" s="101">
        <f t="shared" si="186"/>
        <v>3.3</v>
      </c>
      <c r="AE448" s="101">
        <f t="shared" si="186"/>
        <v>0</v>
      </c>
      <c r="AF448" s="101">
        <f t="shared" si="186"/>
        <v>4.230141</v>
      </c>
      <c r="AG448" s="101">
        <f t="shared" si="186"/>
        <v>5.640188</v>
      </c>
      <c r="AH448" s="101">
        <f t="shared" si="186"/>
        <v>18.9</v>
      </c>
      <c r="AI448" s="101">
        <f t="shared" si="186"/>
        <v>35.333</v>
      </c>
      <c r="AJ448" s="101">
        <f t="shared" si="186"/>
        <v>21.8921</v>
      </c>
      <c r="AK448" s="101">
        <f t="shared" si="186"/>
        <v>0</v>
      </c>
      <c r="AL448" s="101">
        <f t="shared" si="186"/>
        <v>0</v>
      </c>
      <c r="AM448" s="101">
        <f t="shared" si="186"/>
        <v>0</v>
      </c>
      <c r="AN448" s="101">
        <f t="shared" si="186"/>
        <v>0</v>
      </c>
      <c r="AO448" s="101">
        <f t="shared" si="186"/>
        <v>0</v>
      </c>
      <c r="AP448" s="101">
        <f t="shared" si="186"/>
        <v>0</v>
      </c>
      <c r="AQ448" s="101">
        <f t="shared" si="186"/>
        <v>0</v>
      </c>
      <c r="AR448" s="101">
        <f t="shared" si="186"/>
        <v>0</v>
      </c>
      <c r="AS448" s="101">
        <f t="shared" si="186"/>
        <v>0</v>
      </c>
      <c r="AT448" s="101">
        <f t="shared" si="186"/>
        <v>21.8921</v>
      </c>
      <c r="AU448" s="101">
        <f t="shared" si="186"/>
        <v>1865</v>
      </c>
      <c r="AV448" s="101">
        <f t="shared" si="186"/>
        <v>35</v>
      </c>
      <c r="AW448" s="101">
        <f t="shared" si="186"/>
        <v>1830</v>
      </c>
      <c r="AX448" s="101">
        <f t="shared" si="186"/>
        <v>0</v>
      </c>
      <c r="AY448" s="101">
        <f t="shared" si="186"/>
        <v>0</v>
      </c>
      <c r="AZ448" s="101">
        <f t="shared" si="186"/>
        <v>0</v>
      </c>
      <c r="BA448" s="101">
        <f t="shared" si="186"/>
        <v>0</v>
      </c>
      <c r="BB448" s="101">
        <f t="shared" si="186"/>
        <v>0</v>
      </c>
      <c r="BC448" s="101">
        <f t="shared" si="186"/>
        <v>0</v>
      </c>
      <c r="BD448" s="101">
        <f t="shared" si="186"/>
        <v>0</v>
      </c>
      <c r="BE448" s="101">
        <f t="shared" si="186"/>
        <v>0</v>
      </c>
      <c r="BF448" s="101">
        <f t="shared" si="186"/>
        <v>0</v>
      </c>
      <c r="BG448" s="101">
        <f t="shared" si="186"/>
        <v>0</v>
      </c>
      <c r="BH448" s="101">
        <f t="shared" si="186"/>
        <v>0</v>
      </c>
      <c r="BI448" s="101">
        <f t="shared" si="186"/>
        <v>0</v>
      </c>
      <c r="BJ448" s="101">
        <f t="shared" si="186"/>
        <v>0</v>
      </c>
      <c r="BK448" s="101">
        <f t="shared" si="186"/>
        <v>0</v>
      </c>
      <c r="BL448" s="101">
        <f t="shared" si="186"/>
        <v>0</v>
      </c>
      <c r="BM448" s="101">
        <f t="shared" si="186"/>
        <v>0</v>
      </c>
      <c r="BN448" s="101">
        <f t="shared" si="186"/>
        <v>0</v>
      </c>
      <c r="BO448" s="101">
        <f>BO449+BO467+BO474+BO488+BO490+BO495+BO504+BO506+BO508+BO500</f>
        <v>3149.43</v>
      </c>
    </row>
    <row r="449" spans="1:67">
      <c r="A449" s="100" t="s">
        <v>901</v>
      </c>
      <c r="B449" s="101" t="s">
        <v>902</v>
      </c>
      <c r="C449" s="101">
        <f t="shared" si="160"/>
        <v>2300.7037915</v>
      </c>
      <c r="D449" s="101">
        <f>SUM(D450:D466)</f>
        <v>390.5746935</v>
      </c>
      <c r="E449" s="101">
        <f t="shared" ref="E449:BO449" si="187">SUM(E450:E466)</f>
        <v>144.4596</v>
      </c>
      <c r="F449" s="101">
        <f t="shared" si="187"/>
        <v>57.156</v>
      </c>
      <c r="G449" s="101">
        <f t="shared" si="187"/>
        <v>5.6047</v>
      </c>
      <c r="H449" s="101">
        <f t="shared" si="187"/>
        <v>86.6652935</v>
      </c>
      <c r="I449" s="101">
        <f t="shared" si="187"/>
        <v>0</v>
      </c>
      <c r="J449" s="101">
        <f t="shared" si="187"/>
        <v>91.3611</v>
      </c>
      <c r="K449" s="101">
        <f t="shared" si="187"/>
        <v>5.328</v>
      </c>
      <c r="L449" s="101">
        <f t="shared" si="184"/>
        <v>53.236998</v>
      </c>
      <c r="M449" s="101">
        <f t="shared" si="187"/>
        <v>1.665</v>
      </c>
      <c r="N449" s="101">
        <f t="shared" si="187"/>
        <v>0</v>
      </c>
      <c r="O449" s="101">
        <f t="shared" si="187"/>
        <v>0</v>
      </c>
      <c r="P449" s="101">
        <f t="shared" si="187"/>
        <v>0.063</v>
      </c>
      <c r="Q449" s="101">
        <f t="shared" si="187"/>
        <v>0.954</v>
      </c>
      <c r="R449" s="101">
        <f t="shared" si="187"/>
        <v>1.734</v>
      </c>
      <c r="S449" s="101">
        <f t="shared" si="187"/>
        <v>3.1024</v>
      </c>
      <c r="T449" s="101">
        <f t="shared" si="187"/>
        <v>0</v>
      </c>
      <c r="U449" s="101">
        <f t="shared" si="187"/>
        <v>2.223</v>
      </c>
      <c r="V449" s="101">
        <f t="shared" si="187"/>
        <v>0</v>
      </c>
      <c r="W449" s="101">
        <f t="shared" si="187"/>
        <v>0</v>
      </c>
      <c r="X449" s="101">
        <f t="shared" si="187"/>
        <v>0</v>
      </c>
      <c r="Y449" s="101">
        <f t="shared" si="187"/>
        <v>0.522</v>
      </c>
      <c r="Z449" s="101">
        <f t="shared" si="187"/>
        <v>4.230141</v>
      </c>
      <c r="AA449" s="101">
        <f t="shared" si="187"/>
        <v>0.340128</v>
      </c>
      <c r="AB449" s="101">
        <f t="shared" si="187"/>
        <v>0</v>
      </c>
      <c r="AC449" s="101">
        <f t="shared" si="187"/>
        <v>0</v>
      </c>
      <c r="AD449" s="101">
        <f t="shared" si="187"/>
        <v>3.3</v>
      </c>
      <c r="AE449" s="101">
        <f t="shared" si="187"/>
        <v>0</v>
      </c>
      <c r="AF449" s="101">
        <f t="shared" si="187"/>
        <v>4.230141</v>
      </c>
      <c r="AG449" s="101">
        <f t="shared" si="187"/>
        <v>5.640188</v>
      </c>
      <c r="AH449" s="101">
        <f t="shared" si="187"/>
        <v>9.9</v>
      </c>
      <c r="AI449" s="101">
        <f t="shared" si="187"/>
        <v>15.333</v>
      </c>
      <c r="AJ449" s="101">
        <f t="shared" si="187"/>
        <v>21.8921</v>
      </c>
      <c r="AK449" s="101">
        <f t="shared" si="187"/>
        <v>0</v>
      </c>
      <c r="AL449" s="101">
        <f t="shared" si="187"/>
        <v>0</v>
      </c>
      <c r="AM449" s="101">
        <f t="shared" si="187"/>
        <v>0</v>
      </c>
      <c r="AN449" s="101">
        <f t="shared" si="187"/>
        <v>0</v>
      </c>
      <c r="AO449" s="101">
        <f t="shared" si="187"/>
        <v>0</v>
      </c>
      <c r="AP449" s="101">
        <f t="shared" si="187"/>
        <v>0</v>
      </c>
      <c r="AQ449" s="101">
        <f t="shared" si="187"/>
        <v>0</v>
      </c>
      <c r="AR449" s="101">
        <f t="shared" si="187"/>
        <v>0</v>
      </c>
      <c r="AS449" s="101">
        <f t="shared" si="187"/>
        <v>0</v>
      </c>
      <c r="AT449" s="101">
        <f t="shared" si="187"/>
        <v>21.8921</v>
      </c>
      <c r="AU449" s="101">
        <f t="shared" si="187"/>
        <v>1835</v>
      </c>
      <c r="AV449" s="101">
        <f t="shared" si="187"/>
        <v>35</v>
      </c>
      <c r="AW449" s="101">
        <f t="shared" si="187"/>
        <v>1800</v>
      </c>
      <c r="AX449" s="101">
        <f>SUM(AY449:BA449)</f>
        <v>0</v>
      </c>
      <c r="AY449" s="101">
        <f t="shared" si="187"/>
        <v>0</v>
      </c>
      <c r="AZ449" s="101">
        <f t="shared" si="187"/>
        <v>0</v>
      </c>
      <c r="BA449" s="101">
        <f t="shared" si="187"/>
        <v>0</v>
      </c>
      <c r="BB449" s="101">
        <f t="shared" si="187"/>
        <v>0</v>
      </c>
      <c r="BC449" s="101">
        <f t="shared" si="187"/>
        <v>0</v>
      </c>
      <c r="BD449" s="101">
        <f t="shared" si="187"/>
        <v>0</v>
      </c>
      <c r="BE449" s="101">
        <f t="shared" si="187"/>
        <v>0</v>
      </c>
      <c r="BF449" s="101">
        <f t="shared" si="187"/>
        <v>0</v>
      </c>
      <c r="BG449" s="101">
        <f t="shared" si="187"/>
        <v>0</v>
      </c>
      <c r="BH449" s="101">
        <f t="shared" si="187"/>
        <v>0</v>
      </c>
      <c r="BI449" s="101">
        <f t="shared" si="187"/>
        <v>0</v>
      </c>
      <c r="BJ449" s="101">
        <f t="shared" si="187"/>
        <v>0</v>
      </c>
      <c r="BK449" s="101">
        <f t="shared" si="187"/>
        <v>0</v>
      </c>
      <c r="BL449" s="101">
        <f t="shared" si="187"/>
        <v>0</v>
      </c>
      <c r="BM449" s="101">
        <f t="shared" si="187"/>
        <v>0</v>
      </c>
      <c r="BN449" s="101">
        <f t="shared" si="187"/>
        <v>0</v>
      </c>
      <c r="BO449" s="101">
        <f t="shared" si="187"/>
        <v>1463.74</v>
      </c>
    </row>
    <row r="450" spans="1:67">
      <c r="A450" s="100" t="s">
        <v>903</v>
      </c>
      <c r="B450" s="101" t="s">
        <v>167</v>
      </c>
      <c r="C450" s="101">
        <f t="shared" si="160"/>
        <v>257.22769471</v>
      </c>
      <c r="D450" s="101">
        <f t="shared" ref="D450:D457" si="188">SUM(E450:K450)</f>
        <v>221.43091075</v>
      </c>
      <c r="E450" s="101">
        <v>77.4036</v>
      </c>
      <c r="F450" s="101">
        <v>57.156</v>
      </c>
      <c r="G450" s="101">
        <v>5.3287</v>
      </c>
      <c r="H450" s="101">
        <v>50.78341075</v>
      </c>
      <c r="I450" s="101">
        <v>0</v>
      </c>
      <c r="J450" s="101">
        <v>30.7592</v>
      </c>
      <c r="K450" s="101">
        <v>0</v>
      </c>
      <c r="L450" s="101">
        <f t="shared" si="184"/>
        <v>22.24688396</v>
      </c>
      <c r="M450" s="101">
        <v>0.945</v>
      </c>
      <c r="N450" s="101">
        <v>0</v>
      </c>
      <c r="O450" s="101">
        <v>0</v>
      </c>
      <c r="P450" s="101">
        <v>0.018</v>
      </c>
      <c r="Q450" s="101">
        <v>0.504</v>
      </c>
      <c r="R450" s="101">
        <v>1.08872</v>
      </c>
      <c r="S450" s="101">
        <v>1.5</v>
      </c>
      <c r="T450" s="101">
        <v>0</v>
      </c>
      <c r="U450" s="101">
        <v>2.079</v>
      </c>
      <c r="V450" s="101">
        <v>0</v>
      </c>
      <c r="W450" s="101">
        <v>0</v>
      </c>
      <c r="X450" s="101">
        <v>0</v>
      </c>
      <c r="Y450" s="101">
        <v>0.378</v>
      </c>
      <c r="Z450" s="101">
        <v>2.5420725</v>
      </c>
      <c r="AA450" s="101">
        <v>0.17158896</v>
      </c>
      <c r="AB450" s="101">
        <v>0</v>
      </c>
      <c r="AC450" s="101">
        <v>0</v>
      </c>
      <c r="AD450" s="101">
        <v>3.3</v>
      </c>
      <c r="AE450" s="101">
        <v>0</v>
      </c>
      <c r="AF450" s="101">
        <v>2.5420725</v>
      </c>
      <c r="AG450" s="101">
        <v>3.38943</v>
      </c>
      <c r="AH450" s="101">
        <v>3.6</v>
      </c>
      <c r="AI450" s="101">
        <v>0.189</v>
      </c>
      <c r="AJ450" s="101">
        <f t="shared" ref="AJ450:AJ457" si="189">SUM(AK450:AT450)</f>
        <v>13.5499</v>
      </c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>
        <v>13.5499</v>
      </c>
      <c r="AU450" s="101"/>
      <c r="AV450" s="101"/>
      <c r="AW450" s="101"/>
      <c r="AX450" s="101">
        <f t="shared" ref="AX450:AX457" si="190">SUM(AY450:BA450)</f>
        <v>0</v>
      </c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</row>
    <row r="451" spans="1:67">
      <c r="A451" s="100" t="s">
        <v>904</v>
      </c>
      <c r="B451" s="101" t="s">
        <v>169</v>
      </c>
      <c r="C451" s="101">
        <f t="shared" si="160"/>
        <v>0</v>
      </c>
      <c r="D451" s="101">
        <f t="shared" si="188"/>
        <v>0</v>
      </c>
      <c r="E451" s="101"/>
      <c r="F451" s="101"/>
      <c r="G451" s="101"/>
      <c r="H451" s="101"/>
      <c r="I451" s="101"/>
      <c r="J451" s="101"/>
      <c r="K451" s="101"/>
      <c r="L451" s="101">
        <f t="shared" si="184"/>
        <v>0</v>
      </c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>
        <f t="shared" si="189"/>
        <v>0</v>
      </c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>
        <f t="shared" si="190"/>
        <v>0</v>
      </c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</row>
    <row r="452" spans="1:67">
      <c r="A452" s="100" t="s">
        <v>905</v>
      </c>
      <c r="B452" s="101" t="s">
        <v>192</v>
      </c>
      <c r="C452" s="101">
        <f t="shared" si="160"/>
        <v>88.428898</v>
      </c>
      <c r="D452" s="101">
        <f t="shared" si="188"/>
        <v>76.315038</v>
      </c>
      <c r="E452" s="101">
        <v>28.4124</v>
      </c>
      <c r="F452" s="101">
        <v>0</v>
      </c>
      <c r="G452" s="101">
        <v>0</v>
      </c>
      <c r="H452" s="101">
        <v>17.723838</v>
      </c>
      <c r="I452" s="101"/>
      <c r="J452" s="101">
        <v>30.1788</v>
      </c>
      <c r="K452" s="101"/>
      <c r="L452" s="101">
        <f t="shared" si="184"/>
        <v>8.04896</v>
      </c>
      <c r="M452" s="101">
        <v>0.36</v>
      </c>
      <c r="N452" s="101">
        <v>0</v>
      </c>
      <c r="O452" s="101"/>
      <c r="P452" s="101">
        <v>0</v>
      </c>
      <c r="Q452" s="101">
        <v>0</v>
      </c>
      <c r="R452" s="101">
        <v>0.216</v>
      </c>
      <c r="S452" s="101">
        <v>1.1</v>
      </c>
      <c r="T452" s="101"/>
      <c r="U452" s="101">
        <v>0.072</v>
      </c>
      <c r="V452" s="101"/>
      <c r="W452" s="101">
        <v>0</v>
      </c>
      <c r="X452" s="101"/>
      <c r="Y452" s="101">
        <v>0.072</v>
      </c>
      <c r="Z452" s="101">
        <v>0.878868</v>
      </c>
      <c r="AA452" s="101">
        <v>0.0774</v>
      </c>
      <c r="AB452" s="101">
        <v>0</v>
      </c>
      <c r="AC452" s="101"/>
      <c r="AD452" s="101"/>
      <c r="AE452" s="101"/>
      <c r="AF452" s="101">
        <v>0.878868</v>
      </c>
      <c r="AG452" s="101">
        <v>1.171824</v>
      </c>
      <c r="AH452" s="101">
        <v>3.15</v>
      </c>
      <c r="AI452" s="101">
        <v>0.072</v>
      </c>
      <c r="AJ452" s="101">
        <f t="shared" si="189"/>
        <v>4.0649</v>
      </c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>
        <v>4.0649</v>
      </c>
      <c r="AU452" s="101"/>
      <c r="AV452" s="101"/>
      <c r="AW452" s="101"/>
      <c r="AX452" s="101">
        <f t="shared" si="190"/>
        <v>0</v>
      </c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</row>
    <row r="453" spans="1:67">
      <c r="A453" s="100" t="s">
        <v>906</v>
      </c>
      <c r="B453" s="101" t="s">
        <v>907</v>
      </c>
      <c r="C453" s="101">
        <f t="shared" si="160"/>
        <v>0</v>
      </c>
      <c r="D453" s="101">
        <f t="shared" si="188"/>
        <v>0</v>
      </c>
      <c r="E453" s="101"/>
      <c r="F453" s="101"/>
      <c r="G453" s="101"/>
      <c r="H453" s="101"/>
      <c r="I453" s="101"/>
      <c r="J453" s="101"/>
      <c r="K453" s="101"/>
      <c r="L453" s="101">
        <f t="shared" si="184"/>
        <v>0</v>
      </c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>
        <f t="shared" si="189"/>
        <v>0</v>
      </c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>
        <f t="shared" si="190"/>
        <v>0</v>
      </c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</row>
    <row r="454" spans="1:67">
      <c r="A454" s="100" t="s">
        <v>906</v>
      </c>
      <c r="B454" s="101" t="s">
        <v>908</v>
      </c>
      <c r="C454" s="101">
        <f t="shared" si="160"/>
        <v>0</v>
      </c>
      <c r="D454" s="101">
        <f t="shared" si="188"/>
        <v>0</v>
      </c>
      <c r="E454" s="101"/>
      <c r="F454" s="101"/>
      <c r="G454" s="101"/>
      <c r="H454" s="101"/>
      <c r="I454" s="101"/>
      <c r="J454" s="101"/>
      <c r="K454" s="101"/>
      <c r="L454" s="101">
        <f t="shared" si="184"/>
        <v>0</v>
      </c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>
        <f t="shared" si="189"/>
        <v>0</v>
      </c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>
        <f t="shared" si="190"/>
        <v>0</v>
      </c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</row>
    <row r="455" spans="1:67">
      <c r="A455" s="100" t="s">
        <v>909</v>
      </c>
      <c r="B455" s="101" t="s">
        <v>910</v>
      </c>
      <c r="C455" s="101">
        <f t="shared" si="160"/>
        <v>15</v>
      </c>
      <c r="D455" s="101">
        <f t="shared" si="188"/>
        <v>0</v>
      </c>
      <c r="E455" s="101"/>
      <c r="F455" s="101"/>
      <c r="G455" s="101"/>
      <c r="H455" s="101"/>
      <c r="I455" s="101"/>
      <c r="J455" s="101"/>
      <c r="K455" s="101"/>
      <c r="L455" s="101">
        <f t="shared" si="184"/>
        <v>15</v>
      </c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>
        <v>15</v>
      </c>
      <c r="AJ455" s="101">
        <f t="shared" si="189"/>
        <v>0</v>
      </c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>
        <f t="shared" si="190"/>
        <v>0</v>
      </c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>
        <v>12.3</v>
      </c>
    </row>
    <row r="456" spans="1:67">
      <c r="A456" s="100" t="s">
        <v>911</v>
      </c>
      <c r="B456" s="101" t="s">
        <v>912</v>
      </c>
      <c r="C456" s="101">
        <f t="shared" si="160"/>
        <v>0</v>
      </c>
      <c r="D456" s="101">
        <f t="shared" si="188"/>
        <v>0</v>
      </c>
      <c r="E456" s="101"/>
      <c r="F456" s="101"/>
      <c r="G456" s="101"/>
      <c r="H456" s="101"/>
      <c r="I456" s="101"/>
      <c r="J456" s="101"/>
      <c r="K456" s="101"/>
      <c r="L456" s="101">
        <f t="shared" si="184"/>
        <v>0</v>
      </c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>
        <f t="shared" si="189"/>
        <v>0</v>
      </c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>
        <f t="shared" si="190"/>
        <v>0</v>
      </c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</row>
    <row r="457" spans="1:67">
      <c r="A457" s="100" t="s">
        <v>913</v>
      </c>
      <c r="B457" s="101" t="s">
        <v>914</v>
      </c>
      <c r="C457" s="101">
        <f t="shared" si="160"/>
        <v>89.92719879</v>
      </c>
      <c r="D457" s="101">
        <f t="shared" si="188"/>
        <v>77.70874475</v>
      </c>
      <c r="E457" s="101">
        <v>23.5236</v>
      </c>
      <c r="F457" s="101">
        <v>0</v>
      </c>
      <c r="G457" s="101">
        <v>0.276</v>
      </c>
      <c r="H457" s="101">
        <v>18.15804475</v>
      </c>
      <c r="I457" s="101"/>
      <c r="J457" s="101">
        <v>30.4231</v>
      </c>
      <c r="K457" s="101">
        <v>5.328</v>
      </c>
      <c r="L457" s="101">
        <f t="shared" si="184"/>
        <v>7.94115404</v>
      </c>
      <c r="M457" s="101">
        <v>0.36</v>
      </c>
      <c r="N457" s="101">
        <v>0</v>
      </c>
      <c r="O457" s="101"/>
      <c r="P457" s="101">
        <v>0.045</v>
      </c>
      <c r="Q457" s="101">
        <v>0.45</v>
      </c>
      <c r="R457" s="101">
        <v>0.42928</v>
      </c>
      <c r="S457" s="101">
        <v>0.5024</v>
      </c>
      <c r="T457" s="101"/>
      <c r="U457" s="101">
        <v>0.072</v>
      </c>
      <c r="V457" s="101"/>
      <c r="W457" s="101">
        <v>0</v>
      </c>
      <c r="X457" s="101"/>
      <c r="Y457" s="101">
        <v>0.072</v>
      </c>
      <c r="Z457" s="101">
        <v>0.8092005</v>
      </c>
      <c r="AA457" s="101">
        <v>0.09113904</v>
      </c>
      <c r="AB457" s="101">
        <v>0</v>
      </c>
      <c r="AC457" s="101"/>
      <c r="AD457" s="101"/>
      <c r="AE457" s="101"/>
      <c r="AF457" s="101">
        <v>0.8092005</v>
      </c>
      <c r="AG457" s="101">
        <v>1.078934</v>
      </c>
      <c r="AH457" s="101">
        <v>3.15</v>
      </c>
      <c r="AI457" s="101">
        <v>0.072</v>
      </c>
      <c r="AJ457" s="101">
        <f t="shared" si="189"/>
        <v>4.2773</v>
      </c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>
        <v>4.2773</v>
      </c>
      <c r="AU457" s="101"/>
      <c r="AV457" s="101"/>
      <c r="AW457" s="101"/>
      <c r="AX457" s="101">
        <f t="shared" si="190"/>
        <v>0</v>
      </c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</row>
    <row r="458" spans="1:67">
      <c r="A458" s="100">
        <v>2130111</v>
      </c>
      <c r="B458" s="101" t="s">
        <v>167</v>
      </c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>
        <v>25</v>
      </c>
    </row>
    <row r="459" spans="1:67">
      <c r="A459" s="100" t="s">
        <v>915</v>
      </c>
      <c r="B459" s="101" t="s">
        <v>916</v>
      </c>
      <c r="C459" s="101">
        <f t="shared" ref="C459:C483" si="191">D459+L459+AJ459+AU459+AX459+BB459+BK459</f>
        <v>0</v>
      </c>
      <c r="D459" s="101">
        <f>SUM(E459:K459)</f>
        <v>0</v>
      </c>
      <c r="E459" s="101"/>
      <c r="F459" s="101"/>
      <c r="G459" s="101"/>
      <c r="H459" s="101"/>
      <c r="I459" s="101"/>
      <c r="J459" s="101"/>
      <c r="K459" s="101"/>
      <c r="L459" s="101">
        <f t="shared" ref="L459:L464" si="192">SUM(M459:AI459)</f>
        <v>0</v>
      </c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>
        <f t="shared" ref="AJ459:AJ464" si="193">SUM(AK459:AT459)</f>
        <v>0</v>
      </c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>
        <f t="shared" ref="AX459:AX464" si="194">SUM(AY459:BA459)</f>
        <v>0</v>
      </c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</row>
    <row r="460" spans="1:67">
      <c r="A460" s="100">
        <v>2130122</v>
      </c>
      <c r="B460" s="101" t="s">
        <v>917</v>
      </c>
      <c r="C460" s="101">
        <f t="shared" si="191"/>
        <v>0</v>
      </c>
      <c r="D460" s="101"/>
      <c r="E460" s="101"/>
      <c r="F460" s="101"/>
      <c r="G460" s="101"/>
      <c r="H460" s="101"/>
      <c r="I460" s="101"/>
      <c r="J460" s="101"/>
      <c r="K460" s="101"/>
      <c r="L460" s="101">
        <f t="shared" si="192"/>
        <v>0</v>
      </c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>
        <f t="shared" si="193"/>
        <v>0</v>
      </c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>
        <f t="shared" si="194"/>
        <v>0</v>
      </c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>
        <v>1117.61</v>
      </c>
    </row>
    <row r="461" spans="1:67">
      <c r="A461" s="100" t="s">
        <v>918</v>
      </c>
      <c r="B461" s="101" t="s">
        <v>919</v>
      </c>
      <c r="C461" s="101">
        <f t="shared" si="191"/>
        <v>35</v>
      </c>
      <c r="D461" s="101">
        <f t="shared" ref="D461:D483" si="195">SUM(E461:K461)</f>
        <v>0</v>
      </c>
      <c r="E461" s="101"/>
      <c r="F461" s="101"/>
      <c r="G461" s="101"/>
      <c r="H461" s="101"/>
      <c r="I461" s="101"/>
      <c r="J461" s="101"/>
      <c r="K461" s="101"/>
      <c r="L461" s="101">
        <f t="shared" si="192"/>
        <v>0</v>
      </c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>
        <f t="shared" si="193"/>
        <v>0</v>
      </c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>
        <f t="shared" ref="AU461:AU466" si="196">SUM(AV461:AW461)</f>
        <v>35</v>
      </c>
      <c r="AV461" s="101">
        <v>35</v>
      </c>
      <c r="AW461" s="101"/>
      <c r="AX461" s="101">
        <f t="shared" si="194"/>
        <v>0</v>
      </c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>
        <v>260</v>
      </c>
    </row>
    <row r="462" spans="1:67">
      <c r="A462" s="100" t="s">
        <v>920</v>
      </c>
      <c r="B462" s="101" t="s">
        <v>921</v>
      </c>
      <c r="C462" s="101">
        <f t="shared" si="191"/>
        <v>0</v>
      </c>
      <c r="D462" s="101">
        <f t="shared" si="195"/>
        <v>0</v>
      </c>
      <c r="E462" s="101"/>
      <c r="F462" s="101"/>
      <c r="G462" s="101"/>
      <c r="H462" s="101"/>
      <c r="I462" s="101"/>
      <c r="J462" s="101"/>
      <c r="K462" s="101"/>
      <c r="L462" s="101">
        <f t="shared" si="192"/>
        <v>0</v>
      </c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>
        <f t="shared" si="193"/>
        <v>0</v>
      </c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>
        <f t="shared" si="196"/>
        <v>0</v>
      </c>
      <c r="AV462" s="101"/>
      <c r="AW462" s="101"/>
      <c r="AX462" s="101">
        <f t="shared" si="194"/>
        <v>0</v>
      </c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</row>
    <row r="463" spans="1:67">
      <c r="A463" s="100" t="s">
        <v>922</v>
      </c>
      <c r="B463" s="101" t="s">
        <v>923</v>
      </c>
      <c r="C463" s="101">
        <f t="shared" si="191"/>
        <v>0</v>
      </c>
      <c r="D463" s="101">
        <f t="shared" si="195"/>
        <v>0</v>
      </c>
      <c r="E463" s="101"/>
      <c r="F463" s="101"/>
      <c r="G463" s="101"/>
      <c r="H463" s="101"/>
      <c r="I463" s="101"/>
      <c r="J463" s="101"/>
      <c r="K463" s="101"/>
      <c r="L463" s="101">
        <f t="shared" si="192"/>
        <v>0</v>
      </c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>
        <f t="shared" si="193"/>
        <v>0</v>
      </c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>
        <f t="shared" si="196"/>
        <v>0</v>
      </c>
      <c r="AV463" s="101"/>
      <c r="AW463" s="101"/>
      <c r="AX463" s="101">
        <f t="shared" si="194"/>
        <v>0</v>
      </c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</row>
    <row r="464" spans="1:67">
      <c r="A464" s="100" t="s">
        <v>924</v>
      </c>
      <c r="B464" s="101" t="s">
        <v>925</v>
      </c>
      <c r="C464" s="101">
        <f t="shared" si="191"/>
        <v>0</v>
      </c>
      <c r="D464" s="101">
        <f t="shared" si="195"/>
        <v>0</v>
      </c>
      <c r="E464" s="101"/>
      <c r="F464" s="101"/>
      <c r="G464" s="101"/>
      <c r="H464" s="101"/>
      <c r="I464" s="101"/>
      <c r="J464" s="101"/>
      <c r="K464" s="101"/>
      <c r="L464" s="101">
        <f t="shared" si="192"/>
        <v>0</v>
      </c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>
        <f t="shared" si="193"/>
        <v>0</v>
      </c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>
        <f t="shared" si="196"/>
        <v>0</v>
      </c>
      <c r="AV464" s="101"/>
      <c r="AW464" s="101"/>
      <c r="AX464" s="101">
        <f t="shared" si="194"/>
        <v>0</v>
      </c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</row>
    <row r="465" spans="1:67">
      <c r="A465" s="100">
        <v>2130152</v>
      </c>
      <c r="B465" s="101" t="s">
        <v>926</v>
      </c>
      <c r="C465" s="101">
        <f t="shared" si="191"/>
        <v>15.12</v>
      </c>
      <c r="D465" s="101">
        <f t="shared" si="195"/>
        <v>15.12</v>
      </c>
      <c r="E465" s="101">
        <v>15.12</v>
      </c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>
        <f t="shared" si="196"/>
        <v>0</v>
      </c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>
        <v>4.83</v>
      </c>
    </row>
    <row r="466" spans="1:67">
      <c r="A466" s="100" t="s">
        <v>927</v>
      </c>
      <c r="B466" s="101" t="s">
        <v>928</v>
      </c>
      <c r="C466" s="101">
        <f t="shared" si="191"/>
        <v>1800</v>
      </c>
      <c r="D466" s="101">
        <f t="shared" si="195"/>
        <v>0</v>
      </c>
      <c r="E466" s="101"/>
      <c r="F466" s="101"/>
      <c r="G466" s="101"/>
      <c r="H466" s="101"/>
      <c r="I466" s="101"/>
      <c r="J466" s="101"/>
      <c r="K466" s="101"/>
      <c r="L466" s="101">
        <f t="shared" ref="L466:L483" si="197">SUM(M466:AI466)</f>
        <v>0</v>
      </c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>
        <f t="shared" ref="AJ466:AJ483" si="198">SUM(AK466:AT466)</f>
        <v>0</v>
      </c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>
        <f t="shared" si="196"/>
        <v>1800</v>
      </c>
      <c r="AV466" s="101"/>
      <c r="AW466" s="101">
        <v>1800</v>
      </c>
      <c r="AX466" s="101">
        <f>SUM(AY466:BA466)</f>
        <v>0</v>
      </c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>
        <v>44</v>
      </c>
    </row>
    <row r="467" spans="1:67">
      <c r="A467" s="100" t="s">
        <v>929</v>
      </c>
      <c r="B467" s="101" t="s">
        <v>930</v>
      </c>
      <c r="C467" s="101">
        <f t="shared" si="191"/>
        <v>0</v>
      </c>
      <c r="D467" s="101">
        <f t="shared" si="195"/>
        <v>0</v>
      </c>
      <c r="E467" s="101"/>
      <c r="F467" s="101"/>
      <c r="G467" s="101"/>
      <c r="H467" s="101"/>
      <c r="I467" s="101"/>
      <c r="J467" s="101"/>
      <c r="K467" s="101"/>
      <c r="L467" s="101">
        <f t="shared" si="197"/>
        <v>0</v>
      </c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>
        <f t="shared" si="198"/>
        <v>0</v>
      </c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</row>
    <row r="468" spans="1:67">
      <c r="A468" s="100" t="s">
        <v>931</v>
      </c>
      <c r="B468" s="101" t="s">
        <v>167</v>
      </c>
      <c r="C468" s="101">
        <f t="shared" si="191"/>
        <v>0</v>
      </c>
      <c r="D468" s="101">
        <f t="shared" si="195"/>
        <v>0</v>
      </c>
      <c r="E468" s="101"/>
      <c r="F468" s="101"/>
      <c r="G468" s="101"/>
      <c r="H468" s="101"/>
      <c r="I468" s="101"/>
      <c r="J468" s="101"/>
      <c r="K468" s="101"/>
      <c r="L468" s="101">
        <f t="shared" si="197"/>
        <v>0</v>
      </c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>
        <f t="shared" si="198"/>
        <v>0</v>
      </c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</row>
    <row r="469" spans="1:67">
      <c r="A469" s="100" t="s">
        <v>932</v>
      </c>
      <c r="B469" s="101" t="s">
        <v>933</v>
      </c>
      <c r="C469" s="101">
        <f t="shared" si="191"/>
        <v>0</v>
      </c>
      <c r="D469" s="101">
        <f t="shared" si="195"/>
        <v>0</v>
      </c>
      <c r="E469" s="101"/>
      <c r="F469" s="101"/>
      <c r="G469" s="101"/>
      <c r="H469" s="101"/>
      <c r="I469" s="101"/>
      <c r="J469" s="101"/>
      <c r="K469" s="101"/>
      <c r="L469" s="101">
        <f t="shared" si="197"/>
        <v>0</v>
      </c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>
        <f t="shared" si="198"/>
        <v>0</v>
      </c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</row>
    <row r="470" spans="1:67">
      <c r="A470" s="100" t="s">
        <v>934</v>
      </c>
      <c r="B470" s="101" t="s">
        <v>935</v>
      </c>
      <c r="C470" s="101">
        <f t="shared" si="191"/>
        <v>0</v>
      </c>
      <c r="D470" s="101">
        <f t="shared" si="195"/>
        <v>0</v>
      </c>
      <c r="E470" s="101"/>
      <c r="F470" s="101"/>
      <c r="G470" s="101"/>
      <c r="H470" s="101"/>
      <c r="I470" s="101"/>
      <c r="J470" s="101"/>
      <c r="K470" s="101"/>
      <c r="L470" s="101">
        <f t="shared" si="197"/>
        <v>0</v>
      </c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>
        <f t="shared" si="198"/>
        <v>0</v>
      </c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</row>
    <row r="471" spans="1:67">
      <c r="A471" s="100" t="s">
        <v>936</v>
      </c>
      <c r="B471" s="101" t="s">
        <v>937</v>
      </c>
      <c r="C471" s="101">
        <f t="shared" si="191"/>
        <v>0</v>
      </c>
      <c r="D471" s="101">
        <f t="shared" si="195"/>
        <v>0</v>
      </c>
      <c r="E471" s="101"/>
      <c r="F471" s="101"/>
      <c r="G471" s="101"/>
      <c r="H471" s="101"/>
      <c r="I471" s="101"/>
      <c r="J471" s="101"/>
      <c r="K471" s="101"/>
      <c r="L471" s="101">
        <f t="shared" si="197"/>
        <v>0</v>
      </c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>
        <f t="shared" si="198"/>
        <v>0</v>
      </c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</row>
    <row r="472" spans="1:67">
      <c r="A472" s="100" t="s">
        <v>938</v>
      </c>
      <c r="B472" s="101" t="s">
        <v>939</v>
      </c>
      <c r="C472" s="101">
        <f t="shared" si="191"/>
        <v>0</v>
      </c>
      <c r="D472" s="101">
        <f t="shared" si="195"/>
        <v>0</v>
      </c>
      <c r="E472" s="101"/>
      <c r="F472" s="101"/>
      <c r="G472" s="101"/>
      <c r="H472" s="101"/>
      <c r="I472" s="101"/>
      <c r="J472" s="101"/>
      <c r="K472" s="101"/>
      <c r="L472" s="101">
        <f t="shared" si="197"/>
        <v>0</v>
      </c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>
        <f t="shared" si="198"/>
        <v>0</v>
      </c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</row>
    <row r="473" spans="1:67">
      <c r="A473" s="100" t="s">
        <v>940</v>
      </c>
      <c r="B473" s="101" t="s">
        <v>941</v>
      </c>
      <c r="C473" s="101">
        <f t="shared" si="191"/>
        <v>0</v>
      </c>
      <c r="D473" s="101">
        <f t="shared" si="195"/>
        <v>0</v>
      </c>
      <c r="E473" s="101"/>
      <c r="F473" s="101"/>
      <c r="G473" s="101"/>
      <c r="H473" s="101"/>
      <c r="I473" s="101"/>
      <c r="J473" s="101"/>
      <c r="K473" s="101"/>
      <c r="L473" s="101">
        <f t="shared" si="197"/>
        <v>0</v>
      </c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>
        <f t="shared" si="198"/>
        <v>0</v>
      </c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</row>
    <row r="474" spans="1:67">
      <c r="A474" s="100" t="s">
        <v>942</v>
      </c>
      <c r="B474" s="101" t="s">
        <v>943</v>
      </c>
      <c r="C474" s="101">
        <f t="shared" si="191"/>
        <v>30</v>
      </c>
      <c r="D474" s="101">
        <f t="shared" si="195"/>
        <v>0</v>
      </c>
      <c r="E474" s="101"/>
      <c r="F474" s="101"/>
      <c r="G474" s="101"/>
      <c r="H474" s="101"/>
      <c r="I474" s="101"/>
      <c r="J474" s="101"/>
      <c r="K474" s="101"/>
      <c r="L474" s="101">
        <f t="shared" si="197"/>
        <v>0</v>
      </c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>
        <f t="shared" si="198"/>
        <v>0</v>
      </c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>
        <f>SUM(AU475:AU487)</f>
        <v>30</v>
      </c>
      <c r="AV474" s="101">
        <f>SUM(AV475:AV487)</f>
        <v>0</v>
      </c>
      <c r="AW474" s="101">
        <f>SUM(AW475:AW487)</f>
        <v>30</v>
      </c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>
        <f>SUM(BO475:BO487)</f>
        <v>664.22</v>
      </c>
    </row>
    <row r="475" spans="1:67">
      <c r="A475" s="100" t="s">
        <v>944</v>
      </c>
      <c r="B475" s="101" t="s">
        <v>167</v>
      </c>
      <c r="C475" s="101">
        <f t="shared" si="191"/>
        <v>0</v>
      </c>
      <c r="D475" s="101">
        <f t="shared" si="195"/>
        <v>0</v>
      </c>
      <c r="E475" s="101"/>
      <c r="F475" s="101"/>
      <c r="G475" s="101"/>
      <c r="H475" s="101"/>
      <c r="I475" s="101"/>
      <c r="J475" s="101"/>
      <c r="K475" s="101"/>
      <c r="L475" s="101">
        <f t="shared" si="197"/>
        <v>0</v>
      </c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>
        <f t="shared" si="198"/>
        <v>0</v>
      </c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</row>
    <row r="476" spans="1:67">
      <c r="A476" s="100" t="s">
        <v>945</v>
      </c>
      <c r="B476" s="101" t="s">
        <v>169</v>
      </c>
      <c r="C476" s="101">
        <f t="shared" si="191"/>
        <v>0</v>
      </c>
      <c r="D476" s="101">
        <f t="shared" si="195"/>
        <v>0</v>
      </c>
      <c r="E476" s="101"/>
      <c r="F476" s="101"/>
      <c r="G476" s="101"/>
      <c r="H476" s="101"/>
      <c r="I476" s="101"/>
      <c r="J476" s="101"/>
      <c r="K476" s="101"/>
      <c r="L476" s="101">
        <f t="shared" si="197"/>
        <v>0</v>
      </c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>
        <f t="shared" si="198"/>
        <v>0</v>
      </c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</row>
    <row r="477" spans="1:67">
      <c r="A477" s="100" t="s">
        <v>946</v>
      </c>
      <c r="B477" s="101" t="s">
        <v>947</v>
      </c>
      <c r="C477" s="101">
        <f t="shared" si="191"/>
        <v>0</v>
      </c>
      <c r="D477" s="101">
        <f t="shared" si="195"/>
        <v>0</v>
      </c>
      <c r="E477" s="101"/>
      <c r="F477" s="101"/>
      <c r="G477" s="101"/>
      <c r="H477" s="101"/>
      <c r="I477" s="101"/>
      <c r="J477" s="101"/>
      <c r="K477" s="101"/>
      <c r="L477" s="101">
        <f t="shared" si="197"/>
        <v>0</v>
      </c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>
        <f t="shared" si="198"/>
        <v>0</v>
      </c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>
        <v>548</v>
      </c>
    </row>
    <row r="478" spans="1:67">
      <c r="A478" s="100" t="s">
        <v>948</v>
      </c>
      <c r="B478" s="101" t="s">
        <v>949</v>
      </c>
      <c r="C478" s="101">
        <f t="shared" si="191"/>
        <v>0</v>
      </c>
      <c r="D478" s="101">
        <f t="shared" si="195"/>
        <v>0</v>
      </c>
      <c r="E478" s="101"/>
      <c r="F478" s="101"/>
      <c r="G478" s="101"/>
      <c r="H478" s="101"/>
      <c r="I478" s="101"/>
      <c r="J478" s="101"/>
      <c r="K478" s="101"/>
      <c r="L478" s="101">
        <f t="shared" si="197"/>
        <v>0</v>
      </c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>
        <f t="shared" si="198"/>
        <v>0</v>
      </c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>
        <v>36</v>
      </c>
    </row>
    <row r="479" spans="1:67">
      <c r="A479" s="100" t="s">
        <v>950</v>
      </c>
      <c r="B479" s="101" t="s">
        <v>951</v>
      </c>
      <c r="C479" s="101">
        <f t="shared" si="191"/>
        <v>0</v>
      </c>
      <c r="D479" s="101">
        <f t="shared" si="195"/>
        <v>0</v>
      </c>
      <c r="E479" s="101"/>
      <c r="F479" s="101"/>
      <c r="G479" s="101"/>
      <c r="H479" s="101"/>
      <c r="I479" s="101"/>
      <c r="J479" s="101"/>
      <c r="K479" s="101"/>
      <c r="L479" s="101">
        <f t="shared" si="197"/>
        <v>0</v>
      </c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>
        <f t="shared" si="198"/>
        <v>0</v>
      </c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</row>
    <row r="480" spans="1:67">
      <c r="A480" s="100" t="s">
        <v>952</v>
      </c>
      <c r="B480" s="101" t="s">
        <v>953</v>
      </c>
      <c r="C480" s="101">
        <f t="shared" si="191"/>
        <v>0</v>
      </c>
      <c r="D480" s="101">
        <f t="shared" si="195"/>
        <v>0</v>
      </c>
      <c r="E480" s="101"/>
      <c r="F480" s="101"/>
      <c r="G480" s="101"/>
      <c r="H480" s="101"/>
      <c r="I480" s="101"/>
      <c r="J480" s="101"/>
      <c r="K480" s="101"/>
      <c r="L480" s="101">
        <f t="shared" si="197"/>
        <v>0</v>
      </c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>
        <f t="shared" si="198"/>
        <v>0</v>
      </c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</row>
    <row r="481" spans="1:67">
      <c r="A481" s="100" t="s">
        <v>954</v>
      </c>
      <c r="B481" s="101" t="s">
        <v>955</v>
      </c>
      <c r="C481" s="101">
        <f t="shared" si="191"/>
        <v>0</v>
      </c>
      <c r="D481" s="101">
        <f t="shared" si="195"/>
        <v>0</v>
      </c>
      <c r="E481" s="101"/>
      <c r="F481" s="101"/>
      <c r="G481" s="101"/>
      <c r="H481" s="101"/>
      <c r="I481" s="101"/>
      <c r="J481" s="101"/>
      <c r="K481" s="101"/>
      <c r="L481" s="101">
        <f t="shared" si="197"/>
        <v>0</v>
      </c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>
        <f t="shared" si="198"/>
        <v>0</v>
      </c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</row>
    <row r="482" spans="1:67">
      <c r="A482" s="100" t="s">
        <v>956</v>
      </c>
      <c r="B482" s="101" t="s">
        <v>957</v>
      </c>
      <c r="C482" s="101">
        <f t="shared" si="191"/>
        <v>0</v>
      </c>
      <c r="D482" s="101">
        <f t="shared" si="195"/>
        <v>0</v>
      </c>
      <c r="E482" s="101"/>
      <c r="F482" s="101"/>
      <c r="G482" s="101"/>
      <c r="H482" s="101"/>
      <c r="I482" s="101"/>
      <c r="J482" s="101"/>
      <c r="K482" s="101"/>
      <c r="L482" s="101">
        <f t="shared" si="197"/>
        <v>0</v>
      </c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>
        <f t="shared" si="198"/>
        <v>0</v>
      </c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</row>
    <row r="483" spans="1:67">
      <c r="A483" s="100" t="s">
        <v>958</v>
      </c>
      <c r="B483" s="101" t="s">
        <v>959</v>
      </c>
      <c r="C483" s="101">
        <f t="shared" si="191"/>
        <v>0</v>
      </c>
      <c r="D483" s="101">
        <f t="shared" si="195"/>
        <v>0</v>
      </c>
      <c r="E483" s="101"/>
      <c r="F483" s="101"/>
      <c r="G483" s="101"/>
      <c r="H483" s="101"/>
      <c r="I483" s="101"/>
      <c r="J483" s="101"/>
      <c r="K483" s="101"/>
      <c r="L483" s="101">
        <f t="shared" si="197"/>
        <v>0</v>
      </c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>
        <f t="shared" si="198"/>
        <v>0</v>
      </c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>
        <v>80</v>
      </c>
    </row>
    <row r="484" spans="1:67">
      <c r="A484" s="100">
        <v>2130321</v>
      </c>
      <c r="B484" s="101" t="s">
        <v>960</v>
      </c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>
        <v>0.22</v>
      </c>
    </row>
    <row r="485" spans="1:67">
      <c r="A485" s="100" t="s">
        <v>961</v>
      </c>
      <c r="B485" s="101" t="s">
        <v>962</v>
      </c>
      <c r="C485" s="101">
        <f t="shared" ref="C485:C498" si="199">D485+L485+AJ485+AU485+AX485+BB485+BK485</f>
        <v>30</v>
      </c>
      <c r="D485" s="101">
        <f t="shared" ref="D485:D509" si="200">SUM(E485:K485)</f>
        <v>0</v>
      </c>
      <c r="E485" s="101"/>
      <c r="F485" s="101"/>
      <c r="G485" s="101"/>
      <c r="H485" s="101"/>
      <c r="I485" s="101"/>
      <c r="J485" s="101"/>
      <c r="K485" s="101"/>
      <c r="L485" s="101">
        <f t="shared" ref="L485:L494" si="201">SUM(M485:AI485)</f>
        <v>0</v>
      </c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>
        <f t="shared" ref="AJ485:AJ494" si="202">SUM(AK485:AT485)</f>
        <v>0</v>
      </c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>
        <f>SUM(AV485:AW485)</f>
        <v>30</v>
      </c>
      <c r="AV485" s="101"/>
      <c r="AW485" s="101">
        <v>30</v>
      </c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</row>
    <row r="486" spans="1:67">
      <c r="A486" s="100" t="s">
        <v>963</v>
      </c>
      <c r="B486" s="101" t="s">
        <v>964</v>
      </c>
      <c r="C486" s="101">
        <f t="shared" si="199"/>
        <v>0</v>
      </c>
      <c r="D486" s="101">
        <f t="shared" si="200"/>
        <v>0</v>
      </c>
      <c r="E486" s="101"/>
      <c r="F486" s="101"/>
      <c r="G486" s="101"/>
      <c r="H486" s="101"/>
      <c r="I486" s="101"/>
      <c r="J486" s="101"/>
      <c r="K486" s="101"/>
      <c r="L486" s="101">
        <f t="shared" si="201"/>
        <v>0</v>
      </c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>
        <f t="shared" si="202"/>
        <v>0</v>
      </c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</row>
    <row r="487" spans="1:67">
      <c r="A487" s="100" t="s">
        <v>965</v>
      </c>
      <c r="B487" s="101" t="s">
        <v>966</v>
      </c>
      <c r="C487" s="101">
        <f t="shared" si="199"/>
        <v>0</v>
      </c>
      <c r="D487" s="101">
        <f t="shared" si="200"/>
        <v>0</v>
      </c>
      <c r="E487" s="101"/>
      <c r="F487" s="101"/>
      <c r="G487" s="101"/>
      <c r="H487" s="101"/>
      <c r="I487" s="101"/>
      <c r="J487" s="101"/>
      <c r="K487" s="101"/>
      <c r="L487" s="101">
        <f t="shared" si="201"/>
        <v>0</v>
      </c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>
        <f t="shared" si="202"/>
        <v>0</v>
      </c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</row>
    <row r="488" spans="1:67">
      <c r="A488" s="100" t="s">
        <v>967</v>
      </c>
      <c r="B488" s="101" t="s">
        <v>968</v>
      </c>
      <c r="C488" s="101">
        <f t="shared" si="199"/>
        <v>0</v>
      </c>
      <c r="D488" s="101">
        <f t="shared" si="200"/>
        <v>0</v>
      </c>
      <c r="E488" s="101"/>
      <c r="F488" s="101"/>
      <c r="G488" s="101"/>
      <c r="H488" s="101"/>
      <c r="I488" s="101"/>
      <c r="J488" s="101"/>
      <c r="K488" s="101"/>
      <c r="L488" s="101">
        <f t="shared" si="201"/>
        <v>0</v>
      </c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>
        <f t="shared" si="202"/>
        <v>0</v>
      </c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</row>
    <row r="489" spans="1:67">
      <c r="A489" s="100" t="s">
        <v>969</v>
      </c>
      <c r="B489" s="101" t="s">
        <v>970</v>
      </c>
      <c r="C489" s="101">
        <f t="shared" si="199"/>
        <v>0</v>
      </c>
      <c r="D489" s="101">
        <f t="shared" si="200"/>
        <v>0</v>
      </c>
      <c r="E489" s="101"/>
      <c r="F489" s="101"/>
      <c r="G489" s="101"/>
      <c r="H489" s="101"/>
      <c r="I489" s="101"/>
      <c r="J489" s="101"/>
      <c r="K489" s="101"/>
      <c r="L489" s="101">
        <f t="shared" si="201"/>
        <v>0</v>
      </c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>
        <f t="shared" si="202"/>
        <v>0</v>
      </c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</row>
    <row r="490" spans="1:67">
      <c r="A490" s="100" t="s">
        <v>971</v>
      </c>
      <c r="B490" s="101" t="s">
        <v>972</v>
      </c>
      <c r="C490" s="101">
        <f t="shared" si="199"/>
        <v>0</v>
      </c>
      <c r="D490" s="101">
        <f t="shared" si="200"/>
        <v>0</v>
      </c>
      <c r="E490" s="101"/>
      <c r="F490" s="101"/>
      <c r="G490" s="101"/>
      <c r="H490" s="101"/>
      <c r="I490" s="101"/>
      <c r="J490" s="101"/>
      <c r="K490" s="101"/>
      <c r="L490" s="101">
        <f t="shared" si="201"/>
        <v>0</v>
      </c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>
        <f t="shared" si="202"/>
        <v>0</v>
      </c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>
        <v>255</v>
      </c>
    </row>
    <row r="491" spans="1:67">
      <c r="A491" s="100" t="s">
        <v>973</v>
      </c>
      <c r="B491" s="101" t="s">
        <v>551</v>
      </c>
      <c r="C491" s="101">
        <f t="shared" si="199"/>
        <v>0</v>
      </c>
      <c r="D491" s="101">
        <f t="shared" si="200"/>
        <v>0</v>
      </c>
      <c r="E491" s="101"/>
      <c r="F491" s="101"/>
      <c r="G491" s="101"/>
      <c r="H491" s="101"/>
      <c r="I491" s="101"/>
      <c r="J491" s="101"/>
      <c r="K491" s="101"/>
      <c r="L491" s="101">
        <f t="shared" si="201"/>
        <v>0</v>
      </c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>
        <f t="shared" si="202"/>
        <v>0</v>
      </c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</row>
    <row r="492" spans="1:67">
      <c r="A492" s="100" t="s">
        <v>974</v>
      </c>
      <c r="B492" s="101" t="s">
        <v>975</v>
      </c>
      <c r="C492" s="101">
        <f t="shared" si="199"/>
        <v>0</v>
      </c>
      <c r="D492" s="101">
        <f t="shared" si="200"/>
        <v>0</v>
      </c>
      <c r="E492" s="101"/>
      <c r="F492" s="101"/>
      <c r="G492" s="101"/>
      <c r="H492" s="101"/>
      <c r="I492" s="101"/>
      <c r="J492" s="101"/>
      <c r="K492" s="101"/>
      <c r="L492" s="101">
        <f t="shared" si="201"/>
        <v>0</v>
      </c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>
        <f t="shared" si="202"/>
        <v>0</v>
      </c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>
        <v>255</v>
      </c>
    </row>
    <row r="493" spans="1:67">
      <c r="A493" s="100" t="s">
        <v>976</v>
      </c>
      <c r="B493" s="101" t="s">
        <v>977</v>
      </c>
      <c r="C493" s="101">
        <f t="shared" si="199"/>
        <v>0</v>
      </c>
      <c r="D493" s="101">
        <f t="shared" si="200"/>
        <v>0</v>
      </c>
      <c r="E493" s="101"/>
      <c r="F493" s="101"/>
      <c r="G493" s="101"/>
      <c r="H493" s="101"/>
      <c r="I493" s="101"/>
      <c r="J493" s="101"/>
      <c r="K493" s="101"/>
      <c r="L493" s="101">
        <f t="shared" si="201"/>
        <v>0</v>
      </c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>
        <f t="shared" si="202"/>
        <v>0</v>
      </c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</row>
    <row r="494" spans="1:67">
      <c r="A494" s="100" t="s">
        <v>978</v>
      </c>
      <c r="B494" s="101" t="s">
        <v>979</v>
      </c>
      <c r="C494" s="101">
        <f t="shared" si="199"/>
        <v>0</v>
      </c>
      <c r="D494" s="101">
        <f t="shared" si="200"/>
        <v>0</v>
      </c>
      <c r="E494" s="101"/>
      <c r="F494" s="101"/>
      <c r="G494" s="101"/>
      <c r="H494" s="101"/>
      <c r="I494" s="101"/>
      <c r="J494" s="101"/>
      <c r="K494" s="101"/>
      <c r="L494" s="101">
        <f t="shared" si="201"/>
        <v>0</v>
      </c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>
        <f t="shared" si="202"/>
        <v>0</v>
      </c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</row>
    <row r="495" spans="1:67">
      <c r="A495" s="100" t="s">
        <v>980</v>
      </c>
      <c r="B495" s="101" t="s">
        <v>981</v>
      </c>
      <c r="C495" s="101">
        <f t="shared" si="199"/>
        <v>160.59</v>
      </c>
      <c r="D495" s="101">
        <f>SUM(D496:D498)</f>
        <v>131.59</v>
      </c>
      <c r="E495" s="101">
        <f t="shared" ref="E495:BN495" si="203">SUM(E496:E498)</f>
        <v>131.59</v>
      </c>
      <c r="F495" s="101">
        <f t="shared" si="203"/>
        <v>0</v>
      </c>
      <c r="G495" s="101">
        <f t="shared" si="203"/>
        <v>0</v>
      </c>
      <c r="H495" s="101">
        <f t="shared" si="203"/>
        <v>0</v>
      </c>
      <c r="I495" s="101">
        <f t="shared" si="203"/>
        <v>0</v>
      </c>
      <c r="J495" s="101">
        <f t="shared" si="203"/>
        <v>0</v>
      </c>
      <c r="K495" s="101">
        <f t="shared" si="203"/>
        <v>0</v>
      </c>
      <c r="L495" s="101">
        <f t="shared" si="203"/>
        <v>29</v>
      </c>
      <c r="M495" s="101">
        <f t="shared" si="203"/>
        <v>0</v>
      </c>
      <c r="N495" s="101">
        <f t="shared" si="203"/>
        <v>0</v>
      </c>
      <c r="O495" s="101">
        <f t="shared" si="203"/>
        <v>0</v>
      </c>
      <c r="P495" s="101">
        <f t="shared" si="203"/>
        <v>0</v>
      </c>
      <c r="Q495" s="101">
        <f t="shared" si="203"/>
        <v>0</v>
      </c>
      <c r="R495" s="101">
        <f t="shared" si="203"/>
        <v>0</v>
      </c>
      <c r="S495" s="101">
        <f t="shared" si="203"/>
        <v>0</v>
      </c>
      <c r="T495" s="101">
        <f t="shared" si="203"/>
        <v>0</v>
      </c>
      <c r="U495" s="101">
        <f t="shared" si="203"/>
        <v>0</v>
      </c>
      <c r="V495" s="101">
        <f t="shared" si="203"/>
        <v>0</v>
      </c>
      <c r="W495" s="101">
        <f t="shared" si="203"/>
        <v>0</v>
      </c>
      <c r="X495" s="101">
        <f t="shared" si="203"/>
        <v>0</v>
      </c>
      <c r="Y495" s="101">
        <f t="shared" si="203"/>
        <v>0</v>
      </c>
      <c r="Z495" s="101">
        <f t="shared" si="203"/>
        <v>0</v>
      </c>
      <c r="AA495" s="101"/>
      <c r="AB495" s="101"/>
      <c r="AC495" s="101">
        <f t="shared" si="203"/>
        <v>0</v>
      </c>
      <c r="AD495" s="101">
        <f t="shared" si="203"/>
        <v>0</v>
      </c>
      <c r="AE495" s="101">
        <f t="shared" si="203"/>
        <v>0</v>
      </c>
      <c r="AF495" s="101">
        <f t="shared" si="203"/>
        <v>0</v>
      </c>
      <c r="AG495" s="101">
        <f t="shared" si="203"/>
        <v>0</v>
      </c>
      <c r="AH495" s="101">
        <f t="shared" si="203"/>
        <v>9</v>
      </c>
      <c r="AI495" s="101">
        <f t="shared" si="203"/>
        <v>20</v>
      </c>
      <c r="AJ495" s="101">
        <f t="shared" si="203"/>
        <v>0</v>
      </c>
      <c r="AK495" s="101">
        <f t="shared" si="203"/>
        <v>0</v>
      </c>
      <c r="AL495" s="101">
        <f t="shared" si="203"/>
        <v>0</v>
      </c>
      <c r="AM495" s="101">
        <f t="shared" si="203"/>
        <v>0</v>
      </c>
      <c r="AN495" s="101">
        <f t="shared" si="203"/>
        <v>0</v>
      </c>
      <c r="AO495" s="101">
        <f t="shared" si="203"/>
        <v>0</v>
      </c>
      <c r="AP495" s="101">
        <f t="shared" si="203"/>
        <v>0</v>
      </c>
      <c r="AQ495" s="101">
        <f t="shared" si="203"/>
        <v>0</v>
      </c>
      <c r="AR495" s="101">
        <f t="shared" si="203"/>
        <v>0</v>
      </c>
      <c r="AS495" s="101">
        <f t="shared" si="203"/>
        <v>0</v>
      </c>
      <c r="AT495" s="101">
        <f t="shared" si="203"/>
        <v>0</v>
      </c>
      <c r="AU495" s="101">
        <f t="shared" si="203"/>
        <v>0</v>
      </c>
      <c r="AV495" s="101">
        <f t="shared" si="203"/>
        <v>0</v>
      </c>
      <c r="AW495" s="101">
        <f t="shared" si="203"/>
        <v>0</v>
      </c>
      <c r="AX495" s="101">
        <f t="shared" si="203"/>
        <v>0</v>
      </c>
      <c r="AY495" s="101">
        <f t="shared" si="203"/>
        <v>0</v>
      </c>
      <c r="AZ495" s="101"/>
      <c r="BA495" s="101">
        <f t="shared" si="203"/>
        <v>0</v>
      </c>
      <c r="BB495" s="101">
        <f t="shared" si="203"/>
        <v>0</v>
      </c>
      <c r="BC495" s="101">
        <f t="shared" si="203"/>
        <v>0</v>
      </c>
      <c r="BD495" s="101">
        <f t="shared" si="203"/>
        <v>0</v>
      </c>
      <c r="BE495" s="101">
        <f t="shared" si="203"/>
        <v>0</v>
      </c>
      <c r="BF495" s="101">
        <f t="shared" si="203"/>
        <v>0</v>
      </c>
      <c r="BG495" s="101">
        <f t="shared" si="203"/>
        <v>0</v>
      </c>
      <c r="BH495" s="101">
        <f t="shared" si="203"/>
        <v>0</v>
      </c>
      <c r="BI495" s="101">
        <f t="shared" si="203"/>
        <v>0</v>
      </c>
      <c r="BJ495" s="101">
        <f t="shared" si="203"/>
        <v>0</v>
      </c>
      <c r="BK495" s="101">
        <f t="shared" si="203"/>
        <v>0</v>
      </c>
      <c r="BL495" s="101">
        <f t="shared" si="203"/>
        <v>0</v>
      </c>
      <c r="BM495" s="101">
        <f t="shared" si="203"/>
        <v>0</v>
      </c>
      <c r="BN495" s="101">
        <f t="shared" si="203"/>
        <v>0</v>
      </c>
      <c r="BO495" s="101">
        <v>105.47</v>
      </c>
    </row>
    <row r="496" spans="1:67">
      <c r="A496" s="100" t="s">
        <v>982</v>
      </c>
      <c r="B496" s="101" t="s">
        <v>983</v>
      </c>
      <c r="C496" s="101">
        <f t="shared" si="199"/>
        <v>0</v>
      </c>
      <c r="D496" s="101">
        <f t="shared" si="200"/>
        <v>0</v>
      </c>
      <c r="E496" s="101"/>
      <c r="F496" s="101"/>
      <c r="G496" s="101"/>
      <c r="H496" s="101"/>
      <c r="I496" s="101"/>
      <c r="J496" s="101"/>
      <c r="K496" s="101"/>
      <c r="L496" s="101">
        <f t="shared" ref="L496:L518" si="204">SUM(M496:AI496)</f>
        <v>0</v>
      </c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>
        <f>SUM(AK496:AT496)</f>
        <v>0</v>
      </c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>
        <f>SUM(BL496:BN496)</f>
        <v>0</v>
      </c>
      <c r="BL496" s="101"/>
      <c r="BM496" s="101"/>
      <c r="BN496" s="101"/>
      <c r="BO496" s="101">
        <v>50</v>
      </c>
    </row>
    <row r="497" spans="1:67">
      <c r="A497" s="102">
        <v>2130705</v>
      </c>
      <c r="B497" s="101" t="s">
        <v>984</v>
      </c>
      <c r="C497" s="101">
        <f t="shared" si="199"/>
        <v>160.59</v>
      </c>
      <c r="D497" s="101">
        <f t="shared" si="200"/>
        <v>131.59</v>
      </c>
      <c r="E497" s="101">
        <v>131.59</v>
      </c>
      <c r="F497" s="101"/>
      <c r="G497" s="101"/>
      <c r="H497" s="101"/>
      <c r="I497" s="101"/>
      <c r="J497" s="101"/>
      <c r="K497" s="101"/>
      <c r="L497" s="101">
        <f t="shared" si="204"/>
        <v>29</v>
      </c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>
        <v>9</v>
      </c>
      <c r="AI497" s="101">
        <v>20</v>
      </c>
      <c r="AJ497" s="101">
        <f>SUM(AK497:AT497)</f>
        <v>0</v>
      </c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>
        <v>40.15</v>
      </c>
    </row>
    <row r="498" spans="1:67">
      <c r="A498" s="102" t="s">
        <v>985</v>
      </c>
      <c r="B498" s="101" t="s">
        <v>986</v>
      </c>
      <c r="C498" s="101">
        <f t="shared" si="199"/>
        <v>0</v>
      </c>
      <c r="D498" s="101">
        <f t="shared" si="200"/>
        <v>0</v>
      </c>
      <c r="E498" s="101"/>
      <c r="F498" s="101"/>
      <c r="G498" s="101"/>
      <c r="H498" s="101"/>
      <c r="I498" s="101"/>
      <c r="J498" s="101"/>
      <c r="K498" s="101"/>
      <c r="L498" s="101">
        <f t="shared" si="204"/>
        <v>0</v>
      </c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>
        <f t="shared" ref="AJ498:AJ510" si="205">SUM(AK498:AT498)</f>
        <v>0</v>
      </c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</row>
    <row r="499" spans="1:67">
      <c r="A499" s="102">
        <v>2130799</v>
      </c>
      <c r="B499" s="101" t="s">
        <v>987</v>
      </c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>
        <v>15.319</v>
      </c>
    </row>
    <row r="500" spans="1:67">
      <c r="A500" s="102">
        <v>21308</v>
      </c>
      <c r="B500" s="101" t="s">
        <v>988</v>
      </c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>
        <v>11</v>
      </c>
    </row>
    <row r="501" spans="1:67">
      <c r="A501" s="102">
        <v>2130804</v>
      </c>
      <c r="B501" s="101" t="s">
        <v>989</v>
      </c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  <c r="BE501" s="101"/>
      <c r="BF501" s="101"/>
      <c r="BG501" s="101"/>
      <c r="BH501" s="101"/>
      <c r="BI501" s="101"/>
      <c r="BJ501" s="101"/>
      <c r="BK501" s="101"/>
      <c r="BL501" s="101"/>
      <c r="BM501" s="101"/>
      <c r="BN501" s="101"/>
      <c r="BO501" s="101">
        <v>11</v>
      </c>
    </row>
    <row r="502" spans="1:67">
      <c r="A502" s="100" t="s">
        <v>990</v>
      </c>
      <c r="B502" s="101" t="s">
        <v>991</v>
      </c>
      <c r="C502" s="101">
        <f t="shared" ref="C502:C518" si="206">D502+L502+AJ502+AU502+AX502+BB502+BK502</f>
        <v>0</v>
      </c>
      <c r="D502" s="101">
        <f t="shared" si="200"/>
        <v>0</v>
      </c>
      <c r="E502" s="101"/>
      <c r="F502" s="101"/>
      <c r="G502" s="101"/>
      <c r="H502" s="101"/>
      <c r="I502" s="101"/>
      <c r="J502" s="101"/>
      <c r="K502" s="101"/>
      <c r="L502" s="101">
        <f t="shared" si="204"/>
        <v>0</v>
      </c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>
        <f t="shared" si="205"/>
        <v>0</v>
      </c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  <c r="BM502" s="101"/>
      <c r="BN502" s="101"/>
      <c r="BO502" s="101"/>
    </row>
    <row r="503" spans="1:67">
      <c r="A503" s="100" t="s">
        <v>992</v>
      </c>
      <c r="B503" s="101" t="s">
        <v>993</v>
      </c>
      <c r="C503" s="101">
        <f t="shared" si="206"/>
        <v>0</v>
      </c>
      <c r="D503" s="101">
        <f t="shared" si="200"/>
        <v>0</v>
      </c>
      <c r="E503" s="101"/>
      <c r="F503" s="101"/>
      <c r="G503" s="101"/>
      <c r="H503" s="101"/>
      <c r="I503" s="101"/>
      <c r="J503" s="101"/>
      <c r="K503" s="101"/>
      <c r="L503" s="101">
        <f t="shared" si="204"/>
        <v>0</v>
      </c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>
        <f t="shared" si="205"/>
        <v>0</v>
      </c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  <c r="BE503" s="101"/>
      <c r="BF503" s="101"/>
      <c r="BG503" s="101"/>
      <c r="BH503" s="101"/>
      <c r="BI503" s="101"/>
      <c r="BJ503" s="101"/>
      <c r="BK503" s="101"/>
      <c r="BL503" s="101"/>
      <c r="BM503" s="101"/>
      <c r="BN503" s="101"/>
      <c r="BO503" s="101"/>
    </row>
    <row r="504" spans="1:67">
      <c r="A504" s="100" t="s">
        <v>994</v>
      </c>
      <c r="B504" s="101" t="s">
        <v>995</v>
      </c>
      <c r="C504" s="101">
        <f t="shared" si="206"/>
        <v>0</v>
      </c>
      <c r="D504" s="101">
        <f t="shared" si="200"/>
        <v>0</v>
      </c>
      <c r="E504" s="101"/>
      <c r="F504" s="101"/>
      <c r="G504" s="101"/>
      <c r="H504" s="101"/>
      <c r="I504" s="101"/>
      <c r="J504" s="101"/>
      <c r="K504" s="101"/>
      <c r="L504" s="101">
        <f t="shared" si="204"/>
        <v>0</v>
      </c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>
        <f t="shared" si="205"/>
        <v>0</v>
      </c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1"/>
      <c r="BM504" s="101"/>
      <c r="BN504" s="101"/>
      <c r="BO504" s="101"/>
    </row>
    <row r="505" spans="1:67">
      <c r="A505" s="100" t="s">
        <v>996</v>
      </c>
      <c r="B505" s="101" t="s">
        <v>997</v>
      </c>
      <c r="C505" s="101">
        <f t="shared" si="206"/>
        <v>0</v>
      </c>
      <c r="D505" s="101">
        <f t="shared" si="200"/>
        <v>0</v>
      </c>
      <c r="E505" s="101"/>
      <c r="F505" s="101"/>
      <c r="G505" s="101"/>
      <c r="H505" s="101"/>
      <c r="I505" s="101"/>
      <c r="J505" s="101"/>
      <c r="K505" s="101"/>
      <c r="L505" s="101">
        <f t="shared" si="204"/>
        <v>0</v>
      </c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>
        <f t="shared" si="205"/>
        <v>0</v>
      </c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  <c r="BE505" s="101"/>
      <c r="BF505" s="101"/>
      <c r="BG505" s="101"/>
      <c r="BH505" s="101"/>
      <c r="BI505" s="101"/>
      <c r="BJ505" s="101"/>
      <c r="BK505" s="101"/>
      <c r="BL505" s="101"/>
      <c r="BM505" s="101"/>
      <c r="BN505" s="101"/>
      <c r="BO505" s="101"/>
    </row>
    <row r="506" spans="1:67">
      <c r="A506" s="100" t="s">
        <v>998</v>
      </c>
      <c r="B506" s="101" t="s">
        <v>999</v>
      </c>
      <c r="C506" s="101">
        <f t="shared" si="206"/>
        <v>0</v>
      </c>
      <c r="D506" s="101">
        <f t="shared" si="200"/>
        <v>0</v>
      </c>
      <c r="E506" s="101"/>
      <c r="F506" s="101"/>
      <c r="G506" s="101"/>
      <c r="H506" s="101"/>
      <c r="I506" s="101"/>
      <c r="J506" s="101"/>
      <c r="K506" s="101"/>
      <c r="L506" s="101">
        <f t="shared" si="204"/>
        <v>0</v>
      </c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>
        <f t="shared" si="205"/>
        <v>0</v>
      </c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  <c r="BM506" s="101"/>
      <c r="BN506" s="101"/>
      <c r="BO506" s="101"/>
    </row>
    <row r="507" spans="1:67">
      <c r="A507" s="100" t="s">
        <v>1000</v>
      </c>
      <c r="B507" s="101" t="s">
        <v>1001</v>
      </c>
      <c r="C507" s="101">
        <f t="shared" si="206"/>
        <v>0</v>
      </c>
      <c r="D507" s="101">
        <f t="shared" si="200"/>
        <v>0</v>
      </c>
      <c r="E507" s="101"/>
      <c r="F507" s="101"/>
      <c r="G507" s="101"/>
      <c r="H507" s="101"/>
      <c r="I507" s="101"/>
      <c r="J507" s="101"/>
      <c r="K507" s="101"/>
      <c r="L507" s="101">
        <f t="shared" si="204"/>
        <v>0</v>
      </c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>
        <f t="shared" si="205"/>
        <v>0</v>
      </c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  <c r="BM507" s="101"/>
      <c r="BN507" s="101"/>
      <c r="BO507" s="101"/>
    </row>
    <row r="508" spans="1:67">
      <c r="A508" s="100" t="s">
        <v>1002</v>
      </c>
      <c r="B508" s="101" t="s">
        <v>1003</v>
      </c>
      <c r="C508" s="101">
        <f t="shared" si="206"/>
        <v>0</v>
      </c>
      <c r="D508" s="101">
        <f t="shared" si="200"/>
        <v>0</v>
      </c>
      <c r="E508" s="101"/>
      <c r="F508" s="101"/>
      <c r="G508" s="101"/>
      <c r="H508" s="101"/>
      <c r="I508" s="101"/>
      <c r="J508" s="101"/>
      <c r="K508" s="101"/>
      <c r="L508" s="101">
        <f t="shared" si="204"/>
        <v>0</v>
      </c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>
        <f t="shared" si="205"/>
        <v>0</v>
      </c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  <c r="BM508" s="101"/>
      <c r="BN508" s="101"/>
      <c r="BO508" s="101">
        <v>650</v>
      </c>
    </row>
    <row r="509" spans="1:67">
      <c r="A509" s="100" t="s">
        <v>1004</v>
      </c>
      <c r="B509" s="101" t="s">
        <v>1003</v>
      </c>
      <c r="C509" s="101">
        <f t="shared" si="206"/>
        <v>0</v>
      </c>
      <c r="D509" s="101">
        <f t="shared" si="200"/>
        <v>0</v>
      </c>
      <c r="E509" s="101"/>
      <c r="F509" s="101"/>
      <c r="G509" s="101"/>
      <c r="H509" s="101"/>
      <c r="I509" s="101"/>
      <c r="J509" s="101"/>
      <c r="K509" s="101"/>
      <c r="L509" s="101">
        <f t="shared" si="204"/>
        <v>0</v>
      </c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>
        <f t="shared" si="205"/>
        <v>0</v>
      </c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  <c r="BM509" s="101"/>
      <c r="BN509" s="101"/>
      <c r="BO509" s="101">
        <v>650</v>
      </c>
    </row>
    <row r="510" spans="1:67">
      <c r="A510" s="100" t="s">
        <v>1005</v>
      </c>
      <c r="B510" s="101" t="s">
        <v>1006</v>
      </c>
      <c r="C510" s="101">
        <f t="shared" si="206"/>
        <v>271.35246225</v>
      </c>
      <c r="D510" s="101">
        <f t="shared" ref="D510:D518" si="207">SUM(E510:K510)</f>
        <v>211.61646225</v>
      </c>
      <c r="E510" s="101">
        <f>SUM(E518)</f>
        <v>53.6844</v>
      </c>
      <c r="F510" s="101">
        <f t="shared" ref="F510:K510" si="208">SUM(F518)</f>
        <v>49.62</v>
      </c>
      <c r="G510" s="101">
        <f t="shared" si="208"/>
        <v>4.2389</v>
      </c>
      <c r="H510" s="101">
        <f t="shared" si="208"/>
        <v>51.95236225</v>
      </c>
      <c r="I510" s="101">
        <f t="shared" si="208"/>
        <v>0</v>
      </c>
      <c r="J510" s="101">
        <f t="shared" si="208"/>
        <v>16.6008</v>
      </c>
      <c r="K510" s="101">
        <f t="shared" si="208"/>
        <v>35.52</v>
      </c>
      <c r="L510" s="101">
        <f>L518</f>
        <v>28.566</v>
      </c>
      <c r="M510" s="101">
        <f t="shared" ref="M510:AI510" si="209">M518</f>
        <v>2.7</v>
      </c>
      <c r="N510" s="101">
        <f t="shared" si="209"/>
        <v>0.126</v>
      </c>
      <c r="O510" s="101">
        <f t="shared" si="209"/>
        <v>0</v>
      </c>
      <c r="P510" s="101">
        <f t="shared" si="209"/>
        <v>0.81</v>
      </c>
      <c r="Q510" s="101">
        <f t="shared" si="209"/>
        <v>3.6</v>
      </c>
      <c r="R510" s="101">
        <f t="shared" si="209"/>
        <v>1.08</v>
      </c>
      <c r="S510" s="101">
        <f t="shared" si="209"/>
        <v>3</v>
      </c>
      <c r="T510" s="101">
        <f t="shared" si="209"/>
        <v>0</v>
      </c>
      <c r="U510" s="101">
        <f t="shared" si="209"/>
        <v>0.45</v>
      </c>
      <c r="V510" s="101">
        <f t="shared" si="209"/>
        <v>0</v>
      </c>
      <c r="W510" s="101">
        <f t="shared" si="209"/>
        <v>1.8</v>
      </c>
      <c r="X510" s="101">
        <f t="shared" si="209"/>
        <v>0</v>
      </c>
      <c r="Y510" s="101">
        <f t="shared" si="209"/>
        <v>0.45</v>
      </c>
      <c r="Z510" s="101">
        <f t="shared" si="209"/>
        <v>0.5</v>
      </c>
      <c r="AA510" s="101">
        <f t="shared" si="209"/>
        <v>0.9</v>
      </c>
      <c r="AB510" s="101">
        <f t="shared" si="209"/>
        <v>3.6</v>
      </c>
      <c r="AC510" s="101">
        <f t="shared" si="209"/>
        <v>0</v>
      </c>
      <c r="AD510" s="101">
        <f t="shared" si="209"/>
        <v>0</v>
      </c>
      <c r="AE510" s="101">
        <f t="shared" si="209"/>
        <v>0</v>
      </c>
      <c r="AF510" s="101">
        <f t="shared" si="209"/>
        <v>2.2</v>
      </c>
      <c r="AG510" s="101">
        <f t="shared" si="209"/>
        <v>1.5</v>
      </c>
      <c r="AH510" s="101">
        <f t="shared" si="209"/>
        <v>2.25</v>
      </c>
      <c r="AI510" s="101">
        <f t="shared" si="209"/>
        <v>3.6</v>
      </c>
      <c r="AJ510" s="101">
        <f t="shared" si="205"/>
        <v>9.97</v>
      </c>
      <c r="AK510" s="101">
        <f t="shared" ref="AK510:AS510" si="210">AK511+AK516</f>
        <v>0</v>
      </c>
      <c r="AL510" s="101">
        <f t="shared" si="210"/>
        <v>0</v>
      </c>
      <c r="AM510" s="101">
        <f t="shared" si="210"/>
        <v>0</v>
      </c>
      <c r="AN510" s="101">
        <f t="shared" si="210"/>
        <v>0</v>
      </c>
      <c r="AO510" s="101">
        <f t="shared" si="210"/>
        <v>0</v>
      </c>
      <c r="AP510" s="101">
        <f t="shared" si="210"/>
        <v>0</v>
      </c>
      <c r="AQ510" s="101">
        <f t="shared" si="210"/>
        <v>0</v>
      </c>
      <c r="AR510" s="101">
        <f t="shared" si="210"/>
        <v>0</v>
      </c>
      <c r="AS510" s="101">
        <f t="shared" si="210"/>
        <v>0</v>
      </c>
      <c r="AT510" s="101">
        <f>AT518</f>
        <v>9.97</v>
      </c>
      <c r="AU510" s="101">
        <f>AV510+AW510</f>
        <v>0</v>
      </c>
      <c r="AV510" s="101">
        <f>AV511+AV516</f>
        <v>0</v>
      </c>
      <c r="AW510" s="101"/>
      <c r="AX510" s="101"/>
      <c r="AY510" s="101"/>
      <c r="AZ510" s="101"/>
      <c r="BA510" s="101"/>
      <c r="BB510" s="101">
        <f>BB518</f>
        <v>21.2</v>
      </c>
      <c r="BC510" s="101">
        <f t="shared" ref="BC510:BN510" si="211">BC511+BC516</f>
        <v>0</v>
      </c>
      <c r="BD510" s="101">
        <f t="shared" si="211"/>
        <v>0</v>
      </c>
      <c r="BE510" s="101">
        <f t="shared" si="211"/>
        <v>0</v>
      </c>
      <c r="BF510" s="101">
        <f t="shared" si="211"/>
        <v>0</v>
      </c>
      <c r="BG510" s="101">
        <f t="shared" si="211"/>
        <v>0</v>
      </c>
      <c r="BH510" s="101">
        <f t="shared" si="211"/>
        <v>0</v>
      </c>
      <c r="BI510" s="101">
        <f t="shared" si="211"/>
        <v>0</v>
      </c>
      <c r="BJ510" s="101">
        <f>BJ518</f>
        <v>21.2</v>
      </c>
      <c r="BK510" s="101">
        <f t="shared" si="211"/>
        <v>0</v>
      </c>
      <c r="BL510" s="101">
        <f t="shared" si="211"/>
        <v>0</v>
      </c>
      <c r="BM510" s="101">
        <f t="shared" si="211"/>
        <v>0</v>
      </c>
      <c r="BN510" s="101">
        <f t="shared" si="211"/>
        <v>0</v>
      </c>
      <c r="BO510" s="101">
        <v>41</v>
      </c>
    </row>
    <row r="511" spans="1:67">
      <c r="A511" s="100" t="s">
        <v>1007</v>
      </c>
      <c r="B511" s="101" t="s">
        <v>1008</v>
      </c>
      <c r="C511" s="101">
        <f t="shared" si="206"/>
        <v>0</v>
      </c>
      <c r="D511" s="101">
        <f t="shared" si="207"/>
        <v>0</v>
      </c>
      <c r="E511" s="101">
        <f t="shared" ref="E511:BO511" si="212">SUM(E512:E515)</f>
        <v>0</v>
      </c>
      <c r="F511" s="101">
        <f t="shared" si="212"/>
        <v>0</v>
      </c>
      <c r="G511" s="101">
        <f t="shared" si="212"/>
        <v>0</v>
      </c>
      <c r="H511" s="101">
        <f t="shared" si="212"/>
        <v>0</v>
      </c>
      <c r="I511" s="101">
        <f t="shared" si="212"/>
        <v>0</v>
      </c>
      <c r="J511" s="101">
        <f t="shared" si="212"/>
        <v>0</v>
      </c>
      <c r="K511" s="101">
        <f t="shared" si="212"/>
        <v>0</v>
      </c>
      <c r="L511" s="101">
        <f t="shared" si="204"/>
        <v>0</v>
      </c>
      <c r="M511" s="101">
        <f t="shared" si="212"/>
        <v>0</v>
      </c>
      <c r="N511" s="101">
        <f t="shared" si="212"/>
        <v>0</v>
      </c>
      <c r="O511" s="101">
        <f t="shared" si="212"/>
        <v>0</v>
      </c>
      <c r="P511" s="101">
        <f t="shared" si="212"/>
        <v>0</v>
      </c>
      <c r="Q511" s="101">
        <f t="shared" si="212"/>
        <v>0</v>
      </c>
      <c r="R511" s="101">
        <f t="shared" si="212"/>
        <v>0</v>
      </c>
      <c r="S511" s="101">
        <f t="shared" si="212"/>
        <v>0</v>
      </c>
      <c r="T511" s="101">
        <f t="shared" si="212"/>
        <v>0</v>
      </c>
      <c r="U511" s="101">
        <f t="shared" si="212"/>
        <v>0</v>
      </c>
      <c r="V511" s="101">
        <f t="shared" si="212"/>
        <v>0</v>
      </c>
      <c r="W511" s="101">
        <f t="shared" si="212"/>
        <v>0</v>
      </c>
      <c r="X511" s="101">
        <f t="shared" si="212"/>
        <v>0</v>
      </c>
      <c r="Y511" s="101">
        <f t="shared" si="212"/>
        <v>0</v>
      </c>
      <c r="Z511" s="101">
        <f t="shared" si="212"/>
        <v>0</v>
      </c>
      <c r="AA511" s="101"/>
      <c r="AB511" s="101"/>
      <c r="AC511" s="101">
        <f t="shared" si="212"/>
        <v>0</v>
      </c>
      <c r="AD511" s="101">
        <f t="shared" si="212"/>
        <v>0</v>
      </c>
      <c r="AE511" s="101">
        <f t="shared" si="212"/>
        <v>0</v>
      </c>
      <c r="AF511" s="101">
        <f t="shared" si="212"/>
        <v>0</v>
      </c>
      <c r="AG511" s="101">
        <f t="shared" si="212"/>
        <v>0</v>
      </c>
      <c r="AH511" s="101">
        <f t="shared" si="212"/>
        <v>0</v>
      </c>
      <c r="AI511" s="101">
        <f t="shared" si="212"/>
        <v>0</v>
      </c>
      <c r="AJ511" s="101">
        <f t="shared" si="212"/>
        <v>0</v>
      </c>
      <c r="AK511" s="101">
        <f t="shared" si="212"/>
        <v>0</v>
      </c>
      <c r="AL511" s="101">
        <f t="shared" si="212"/>
        <v>0</v>
      </c>
      <c r="AM511" s="101">
        <f t="shared" si="212"/>
        <v>0</v>
      </c>
      <c r="AN511" s="101">
        <f t="shared" si="212"/>
        <v>0</v>
      </c>
      <c r="AO511" s="101">
        <f t="shared" si="212"/>
        <v>0</v>
      </c>
      <c r="AP511" s="101">
        <f t="shared" si="212"/>
        <v>0</v>
      </c>
      <c r="AQ511" s="101">
        <f t="shared" si="212"/>
        <v>0</v>
      </c>
      <c r="AR511" s="101">
        <f t="shared" si="212"/>
        <v>0</v>
      </c>
      <c r="AS511" s="101">
        <f t="shared" si="212"/>
        <v>0</v>
      </c>
      <c r="AT511" s="101">
        <f t="shared" si="212"/>
        <v>0</v>
      </c>
      <c r="AU511" s="101">
        <f t="shared" ref="AU511:AU567" si="213">AV511+AW511</f>
        <v>0</v>
      </c>
      <c r="AV511" s="101">
        <f t="shared" si="212"/>
        <v>0</v>
      </c>
      <c r="AW511" s="101">
        <f t="shared" si="212"/>
        <v>0</v>
      </c>
      <c r="AX511" s="101"/>
      <c r="AY511" s="101"/>
      <c r="AZ511" s="101"/>
      <c r="BA511" s="101"/>
      <c r="BB511" s="101">
        <f t="shared" si="212"/>
        <v>0</v>
      </c>
      <c r="BC511" s="101">
        <f t="shared" si="212"/>
        <v>0</v>
      </c>
      <c r="BD511" s="101">
        <f t="shared" si="212"/>
        <v>0</v>
      </c>
      <c r="BE511" s="101">
        <f t="shared" si="212"/>
        <v>0</v>
      </c>
      <c r="BF511" s="101">
        <f t="shared" si="212"/>
        <v>0</v>
      </c>
      <c r="BG511" s="101">
        <f t="shared" si="212"/>
        <v>0</v>
      </c>
      <c r="BH511" s="101">
        <f t="shared" si="212"/>
        <v>0</v>
      </c>
      <c r="BI511" s="101">
        <f t="shared" si="212"/>
        <v>0</v>
      </c>
      <c r="BJ511" s="101">
        <f t="shared" si="212"/>
        <v>0</v>
      </c>
      <c r="BK511" s="101">
        <f t="shared" si="212"/>
        <v>0</v>
      </c>
      <c r="BL511" s="101">
        <f t="shared" si="212"/>
        <v>0</v>
      </c>
      <c r="BM511" s="101">
        <f t="shared" si="212"/>
        <v>0</v>
      </c>
      <c r="BN511" s="101">
        <f t="shared" si="212"/>
        <v>0</v>
      </c>
      <c r="BO511" s="101">
        <f t="shared" si="212"/>
        <v>0</v>
      </c>
    </row>
    <row r="512" spans="1:67">
      <c r="A512" s="100" t="s">
        <v>1009</v>
      </c>
      <c r="B512" s="101" t="s">
        <v>167</v>
      </c>
      <c r="C512" s="101">
        <f t="shared" si="206"/>
        <v>0</v>
      </c>
      <c r="D512" s="101">
        <f t="shared" si="207"/>
        <v>0</v>
      </c>
      <c r="E512" s="101"/>
      <c r="F512" s="101"/>
      <c r="G512" s="101"/>
      <c r="H512" s="101"/>
      <c r="I512" s="101"/>
      <c r="J512" s="101"/>
      <c r="K512" s="101"/>
      <c r="L512" s="101">
        <f t="shared" si="204"/>
        <v>0</v>
      </c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>
        <f t="shared" ref="AJ512:AJ518" si="214">SUM(AK512:AT512)</f>
        <v>0</v>
      </c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>
        <f t="shared" si="213"/>
        <v>0</v>
      </c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  <c r="BM512" s="101"/>
      <c r="BN512" s="101"/>
      <c r="BO512" s="101"/>
    </row>
    <row r="513" spans="1:67">
      <c r="A513" s="100" t="s">
        <v>1010</v>
      </c>
      <c r="B513" s="101" t="s">
        <v>169</v>
      </c>
      <c r="C513" s="101">
        <f t="shared" si="206"/>
        <v>0</v>
      </c>
      <c r="D513" s="101">
        <f t="shared" si="207"/>
        <v>0</v>
      </c>
      <c r="E513" s="101"/>
      <c r="F513" s="101"/>
      <c r="G513" s="101"/>
      <c r="H513" s="101"/>
      <c r="I513" s="101"/>
      <c r="J513" s="101"/>
      <c r="K513" s="101"/>
      <c r="L513" s="101">
        <f t="shared" si="204"/>
        <v>0</v>
      </c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>
        <f t="shared" si="214"/>
        <v>0</v>
      </c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>
        <f t="shared" si="213"/>
        <v>0</v>
      </c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  <c r="BM513" s="101"/>
      <c r="BN513" s="101"/>
      <c r="BO513" s="101"/>
    </row>
    <row r="514" spans="1:67">
      <c r="A514" s="100" t="s">
        <v>1011</v>
      </c>
      <c r="B514" s="101" t="s">
        <v>1012</v>
      </c>
      <c r="C514" s="101">
        <f t="shared" si="206"/>
        <v>0</v>
      </c>
      <c r="D514" s="101">
        <f t="shared" si="207"/>
        <v>0</v>
      </c>
      <c r="E514" s="101"/>
      <c r="F514" s="101"/>
      <c r="G514" s="101"/>
      <c r="H514" s="101"/>
      <c r="I514" s="101"/>
      <c r="J514" s="101"/>
      <c r="K514" s="101"/>
      <c r="L514" s="101">
        <f t="shared" si="204"/>
        <v>0</v>
      </c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>
        <f t="shared" si="214"/>
        <v>0</v>
      </c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>
        <f t="shared" si="213"/>
        <v>0</v>
      </c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  <c r="BM514" s="101"/>
      <c r="BN514" s="101"/>
      <c r="BO514" s="101"/>
    </row>
    <row r="515" spans="1:67">
      <c r="A515" s="100" t="s">
        <v>1013</v>
      </c>
      <c r="B515" s="101" t="s">
        <v>1014</v>
      </c>
      <c r="C515" s="101">
        <f t="shared" si="206"/>
        <v>0</v>
      </c>
      <c r="D515" s="101">
        <f t="shared" si="207"/>
        <v>0</v>
      </c>
      <c r="E515" s="101"/>
      <c r="F515" s="101"/>
      <c r="G515" s="101"/>
      <c r="H515" s="101"/>
      <c r="I515" s="101"/>
      <c r="J515" s="101"/>
      <c r="K515" s="101"/>
      <c r="L515" s="101">
        <f t="shared" si="204"/>
        <v>0</v>
      </c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>
        <f t="shared" si="214"/>
        <v>0</v>
      </c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>
        <f t="shared" si="213"/>
        <v>0</v>
      </c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</row>
    <row r="516" spans="1:67">
      <c r="A516" s="100" t="s">
        <v>1015</v>
      </c>
      <c r="B516" s="101" t="s">
        <v>1016</v>
      </c>
      <c r="C516" s="101">
        <f t="shared" si="206"/>
        <v>0</v>
      </c>
      <c r="D516" s="101">
        <f t="shared" si="207"/>
        <v>0</v>
      </c>
      <c r="E516" s="101"/>
      <c r="F516" s="101"/>
      <c r="G516" s="101"/>
      <c r="H516" s="101"/>
      <c r="I516" s="101"/>
      <c r="J516" s="101"/>
      <c r="K516" s="101"/>
      <c r="L516" s="101">
        <f t="shared" si="204"/>
        <v>0</v>
      </c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>
        <f t="shared" si="214"/>
        <v>0</v>
      </c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>
        <f t="shared" si="213"/>
        <v>0</v>
      </c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  <c r="BM516" s="101"/>
      <c r="BN516" s="101"/>
      <c r="BO516" s="101"/>
    </row>
    <row r="517" spans="1:67">
      <c r="A517" s="100" t="s">
        <v>1017</v>
      </c>
      <c r="B517" s="101" t="s">
        <v>1018</v>
      </c>
      <c r="C517" s="101">
        <f t="shared" si="206"/>
        <v>0</v>
      </c>
      <c r="D517" s="101">
        <f t="shared" si="207"/>
        <v>0</v>
      </c>
      <c r="E517" s="101"/>
      <c r="F517" s="101"/>
      <c r="G517" s="101"/>
      <c r="H517" s="101"/>
      <c r="I517" s="101"/>
      <c r="J517" s="101"/>
      <c r="K517" s="101"/>
      <c r="L517" s="101">
        <f t="shared" si="204"/>
        <v>0</v>
      </c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>
        <f t="shared" si="214"/>
        <v>0</v>
      </c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>
        <f t="shared" si="213"/>
        <v>0</v>
      </c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</row>
    <row r="518" spans="1:67">
      <c r="A518" s="100">
        <v>2149999</v>
      </c>
      <c r="B518" s="101"/>
      <c r="C518" s="101">
        <f t="shared" si="206"/>
        <v>271.35246225</v>
      </c>
      <c r="D518" s="101">
        <f t="shared" si="207"/>
        <v>211.61646225</v>
      </c>
      <c r="E518" s="101">
        <v>53.6844</v>
      </c>
      <c r="F518" s="101">
        <v>49.62</v>
      </c>
      <c r="G518" s="101">
        <v>4.2389</v>
      </c>
      <c r="H518" s="101">
        <v>51.95236225</v>
      </c>
      <c r="I518" s="101">
        <v>0</v>
      </c>
      <c r="J518" s="101">
        <v>16.6008</v>
      </c>
      <c r="K518" s="101">
        <v>35.52</v>
      </c>
      <c r="L518" s="101">
        <f t="shared" si="204"/>
        <v>28.566</v>
      </c>
      <c r="M518" s="101">
        <v>2.7</v>
      </c>
      <c r="N518" s="101">
        <v>0.126</v>
      </c>
      <c r="O518" s="101">
        <v>0</v>
      </c>
      <c r="P518" s="101">
        <v>0.81</v>
      </c>
      <c r="Q518" s="101">
        <v>3.6</v>
      </c>
      <c r="R518" s="101">
        <v>1.08</v>
      </c>
      <c r="S518" s="101">
        <v>3</v>
      </c>
      <c r="T518" s="101">
        <v>0</v>
      </c>
      <c r="U518" s="101">
        <v>0.45</v>
      </c>
      <c r="V518" s="101">
        <v>0</v>
      </c>
      <c r="W518" s="101">
        <v>1.8</v>
      </c>
      <c r="X518" s="101">
        <v>0</v>
      </c>
      <c r="Y518" s="101">
        <v>0.45</v>
      </c>
      <c r="Z518" s="101">
        <v>0.5</v>
      </c>
      <c r="AA518" s="101">
        <v>0.9</v>
      </c>
      <c r="AB518" s="101">
        <v>3.6</v>
      </c>
      <c r="AC518" s="101">
        <v>0</v>
      </c>
      <c r="AD518" s="101">
        <v>0</v>
      </c>
      <c r="AE518" s="101">
        <v>0</v>
      </c>
      <c r="AF518" s="101">
        <v>2.2</v>
      </c>
      <c r="AG518" s="101">
        <v>1.5</v>
      </c>
      <c r="AH518" s="101">
        <v>2.25</v>
      </c>
      <c r="AI518" s="101">
        <v>3.6</v>
      </c>
      <c r="AJ518" s="101">
        <f t="shared" si="214"/>
        <v>9.97</v>
      </c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>
        <v>9.97</v>
      </c>
      <c r="AU518" s="101">
        <f t="shared" si="213"/>
        <v>0</v>
      </c>
      <c r="AV518" s="101"/>
      <c r="AW518" s="101"/>
      <c r="AX518" s="101"/>
      <c r="AY518" s="101"/>
      <c r="AZ518" s="101"/>
      <c r="BA518" s="101"/>
      <c r="BB518" s="101">
        <f>BJ518</f>
        <v>21.2</v>
      </c>
      <c r="BC518" s="101"/>
      <c r="BD518" s="101"/>
      <c r="BE518" s="101"/>
      <c r="BF518" s="101"/>
      <c r="BG518" s="101"/>
      <c r="BH518" s="101"/>
      <c r="BI518" s="101"/>
      <c r="BJ518" s="101">
        <v>21.2</v>
      </c>
      <c r="BK518" s="101"/>
      <c r="BL518" s="101"/>
      <c r="BM518" s="101"/>
      <c r="BN518" s="101"/>
      <c r="BO518" s="101">
        <v>41</v>
      </c>
    </row>
    <row r="519" hidden="1" spans="1:67">
      <c r="A519" s="100" t="s">
        <v>1019</v>
      </c>
      <c r="B519" s="101" t="s">
        <v>1020</v>
      </c>
      <c r="C519" s="101">
        <f>C520+C527+C531</f>
        <v>0</v>
      </c>
      <c r="D519" s="101">
        <f t="shared" ref="D519:BO519" si="215">D520+D527+D531</f>
        <v>0</v>
      </c>
      <c r="E519" s="101">
        <f t="shared" si="215"/>
        <v>0</v>
      </c>
      <c r="F519" s="101">
        <f t="shared" si="215"/>
        <v>0</v>
      </c>
      <c r="G519" s="101">
        <f t="shared" si="215"/>
        <v>0</v>
      </c>
      <c r="H519" s="101">
        <f t="shared" si="215"/>
        <v>0</v>
      </c>
      <c r="I519" s="101">
        <f t="shared" si="215"/>
        <v>0</v>
      </c>
      <c r="J519" s="101">
        <f t="shared" si="215"/>
        <v>0</v>
      </c>
      <c r="K519" s="101">
        <f t="shared" si="215"/>
        <v>0</v>
      </c>
      <c r="L519" s="101">
        <f t="shared" si="215"/>
        <v>0</v>
      </c>
      <c r="M519" s="101">
        <f t="shared" si="215"/>
        <v>0</v>
      </c>
      <c r="N519" s="101">
        <f t="shared" si="215"/>
        <v>0</v>
      </c>
      <c r="O519" s="101">
        <f t="shared" si="215"/>
        <v>0</v>
      </c>
      <c r="P519" s="101">
        <f t="shared" si="215"/>
        <v>0</v>
      </c>
      <c r="Q519" s="101">
        <f t="shared" si="215"/>
        <v>0</v>
      </c>
      <c r="R519" s="101">
        <f t="shared" si="215"/>
        <v>0</v>
      </c>
      <c r="S519" s="101">
        <f t="shared" si="215"/>
        <v>0</v>
      </c>
      <c r="T519" s="101">
        <f t="shared" si="215"/>
        <v>0</v>
      </c>
      <c r="U519" s="101">
        <f t="shared" si="215"/>
        <v>0</v>
      </c>
      <c r="V519" s="101">
        <f t="shared" si="215"/>
        <v>0</v>
      </c>
      <c r="W519" s="101">
        <f t="shared" si="215"/>
        <v>0</v>
      </c>
      <c r="X519" s="101">
        <f t="shared" si="215"/>
        <v>0</v>
      </c>
      <c r="Y519" s="101">
        <f t="shared" si="215"/>
        <v>0</v>
      </c>
      <c r="Z519" s="101">
        <f t="shared" si="215"/>
        <v>0</v>
      </c>
      <c r="AA519" s="101"/>
      <c r="AB519" s="101"/>
      <c r="AC519" s="101">
        <f t="shared" si="215"/>
        <v>0</v>
      </c>
      <c r="AD519" s="101">
        <f t="shared" si="215"/>
        <v>0</v>
      </c>
      <c r="AE519" s="101">
        <f t="shared" si="215"/>
        <v>0</v>
      </c>
      <c r="AF519" s="101">
        <f t="shared" si="215"/>
        <v>0</v>
      </c>
      <c r="AG519" s="101">
        <f t="shared" si="215"/>
        <v>0</v>
      </c>
      <c r="AH519" s="101">
        <f t="shared" si="215"/>
        <v>0</v>
      </c>
      <c r="AI519" s="101">
        <f t="shared" si="215"/>
        <v>0</v>
      </c>
      <c r="AJ519" s="101">
        <f t="shared" si="215"/>
        <v>0</v>
      </c>
      <c r="AK519" s="101">
        <f t="shared" si="215"/>
        <v>0</v>
      </c>
      <c r="AL519" s="101">
        <f t="shared" si="215"/>
        <v>0</v>
      </c>
      <c r="AM519" s="101">
        <f t="shared" si="215"/>
        <v>0</v>
      </c>
      <c r="AN519" s="101">
        <f t="shared" si="215"/>
        <v>0</v>
      </c>
      <c r="AO519" s="101">
        <f t="shared" si="215"/>
        <v>0</v>
      </c>
      <c r="AP519" s="101">
        <f t="shared" si="215"/>
        <v>0</v>
      </c>
      <c r="AQ519" s="101">
        <f t="shared" si="215"/>
        <v>0</v>
      </c>
      <c r="AR519" s="101">
        <f t="shared" si="215"/>
        <v>0</v>
      </c>
      <c r="AS519" s="101">
        <f t="shared" si="215"/>
        <v>0</v>
      </c>
      <c r="AT519" s="101">
        <f t="shared" si="215"/>
        <v>0</v>
      </c>
      <c r="AU519" s="101">
        <f t="shared" si="213"/>
        <v>0</v>
      </c>
      <c r="AV519" s="101">
        <f t="shared" si="215"/>
        <v>0</v>
      </c>
      <c r="AW519" s="101">
        <f t="shared" si="215"/>
        <v>0</v>
      </c>
      <c r="AX519" s="101">
        <f t="shared" si="215"/>
        <v>0</v>
      </c>
      <c r="AY519" s="101">
        <f t="shared" si="215"/>
        <v>0</v>
      </c>
      <c r="AZ519" s="101">
        <f t="shared" si="215"/>
        <v>0</v>
      </c>
      <c r="BA519" s="101">
        <f t="shared" si="215"/>
        <v>0</v>
      </c>
      <c r="BB519" s="101">
        <f t="shared" si="215"/>
        <v>0</v>
      </c>
      <c r="BC519" s="101">
        <f t="shared" si="215"/>
        <v>0</v>
      </c>
      <c r="BD519" s="101">
        <f t="shared" si="215"/>
        <v>0</v>
      </c>
      <c r="BE519" s="101">
        <f t="shared" si="215"/>
        <v>0</v>
      </c>
      <c r="BF519" s="101">
        <f t="shared" si="215"/>
        <v>0</v>
      </c>
      <c r="BG519" s="101">
        <f t="shared" si="215"/>
        <v>0</v>
      </c>
      <c r="BH519" s="101">
        <f t="shared" si="215"/>
        <v>0</v>
      </c>
      <c r="BI519" s="101">
        <f t="shared" si="215"/>
        <v>0</v>
      </c>
      <c r="BJ519" s="101">
        <f t="shared" si="215"/>
        <v>0</v>
      </c>
      <c r="BK519" s="101">
        <f t="shared" si="215"/>
        <v>0</v>
      </c>
      <c r="BL519" s="101">
        <f t="shared" si="215"/>
        <v>0</v>
      </c>
      <c r="BM519" s="101">
        <f t="shared" si="215"/>
        <v>0</v>
      </c>
      <c r="BN519" s="101">
        <f t="shared" si="215"/>
        <v>0</v>
      </c>
      <c r="BO519" s="101">
        <f t="shared" si="215"/>
        <v>0</v>
      </c>
    </row>
    <row r="520" hidden="1" spans="1:67">
      <c r="A520" s="100" t="s">
        <v>1021</v>
      </c>
      <c r="B520" s="101" t="s">
        <v>1022</v>
      </c>
      <c r="C520" s="101">
        <f t="shared" ref="C520:C553" si="216">D520+L520+AJ520+AU520+AX520+BB520+BK520</f>
        <v>0</v>
      </c>
      <c r="D520" s="101">
        <f>SUM(D521:D526)</f>
        <v>0</v>
      </c>
      <c r="E520" s="101">
        <f t="shared" ref="E520:BO520" si="217">SUM(E521:E526)</f>
        <v>0</v>
      </c>
      <c r="F520" s="101">
        <f t="shared" si="217"/>
        <v>0</v>
      </c>
      <c r="G520" s="101">
        <f t="shared" si="217"/>
        <v>0</v>
      </c>
      <c r="H520" s="101">
        <f t="shared" si="217"/>
        <v>0</v>
      </c>
      <c r="I520" s="101">
        <f t="shared" si="217"/>
        <v>0</v>
      </c>
      <c r="J520" s="101">
        <f t="shared" si="217"/>
        <v>0</v>
      </c>
      <c r="K520" s="101">
        <f t="shared" si="217"/>
        <v>0</v>
      </c>
      <c r="L520" s="101">
        <f t="shared" ref="L520:L530" si="218">SUM(M520:AI520)</f>
        <v>0</v>
      </c>
      <c r="M520" s="101">
        <f t="shared" si="217"/>
        <v>0</v>
      </c>
      <c r="N520" s="101">
        <f t="shared" si="217"/>
        <v>0</v>
      </c>
      <c r="O520" s="101">
        <f t="shared" si="217"/>
        <v>0</v>
      </c>
      <c r="P520" s="101">
        <f t="shared" si="217"/>
        <v>0</v>
      </c>
      <c r="Q520" s="101">
        <f t="shared" si="217"/>
        <v>0</v>
      </c>
      <c r="R520" s="101">
        <f t="shared" si="217"/>
        <v>0</v>
      </c>
      <c r="S520" s="101">
        <f t="shared" si="217"/>
        <v>0</v>
      </c>
      <c r="T520" s="101">
        <f t="shared" si="217"/>
        <v>0</v>
      </c>
      <c r="U520" s="101">
        <f t="shared" si="217"/>
        <v>0</v>
      </c>
      <c r="V520" s="101">
        <f t="shared" si="217"/>
        <v>0</v>
      </c>
      <c r="W520" s="101">
        <f t="shared" si="217"/>
        <v>0</v>
      </c>
      <c r="X520" s="101">
        <f t="shared" si="217"/>
        <v>0</v>
      </c>
      <c r="Y520" s="101">
        <f t="shared" si="217"/>
        <v>0</v>
      </c>
      <c r="Z520" s="101">
        <f t="shared" si="217"/>
        <v>0</v>
      </c>
      <c r="AA520" s="101"/>
      <c r="AB520" s="101"/>
      <c r="AC520" s="101">
        <f t="shared" si="217"/>
        <v>0</v>
      </c>
      <c r="AD520" s="101">
        <f t="shared" si="217"/>
        <v>0</v>
      </c>
      <c r="AE520" s="101">
        <f t="shared" si="217"/>
        <v>0</v>
      </c>
      <c r="AF520" s="101">
        <f t="shared" si="217"/>
        <v>0</v>
      </c>
      <c r="AG520" s="101">
        <f t="shared" si="217"/>
        <v>0</v>
      </c>
      <c r="AH520" s="101">
        <f t="shared" si="217"/>
        <v>0</v>
      </c>
      <c r="AI520" s="101">
        <f t="shared" si="217"/>
        <v>0</v>
      </c>
      <c r="AJ520" s="101">
        <f t="shared" si="217"/>
        <v>0</v>
      </c>
      <c r="AK520" s="101">
        <f t="shared" si="217"/>
        <v>0</v>
      </c>
      <c r="AL520" s="101">
        <f t="shared" si="217"/>
        <v>0</v>
      </c>
      <c r="AM520" s="101">
        <f t="shared" si="217"/>
        <v>0</v>
      </c>
      <c r="AN520" s="101">
        <f t="shared" si="217"/>
        <v>0</v>
      </c>
      <c r="AO520" s="101">
        <f t="shared" si="217"/>
        <v>0</v>
      </c>
      <c r="AP520" s="101">
        <f t="shared" si="217"/>
        <v>0</v>
      </c>
      <c r="AQ520" s="101">
        <f t="shared" si="217"/>
        <v>0</v>
      </c>
      <c r="AR520" s="101">
        <f t="shared" si="217"/>
        <v>0</v>
      </c>
      <c r="AS520" s="101">
        <f t="shared" si="217"/>
        <v>0</v>
      </c>
      <c r="AT520" s="101">
        <f t="shared" si="217"/>
        <v>0</v>
      </c>
      <c r="AU520" s="101">
        <f t="shared" si="213"/>
        <v>0</v>
      </c>
      <c r="AV520" s="101">
        <f t="shared" si="217"/>
        <v>0</v>
      </c>
      <c r="AW520" s="101">
        <f t="shared" si="217"/>
        <v>0</v>
      </c>
      <c r="AX520" s="101"/>
      <c r="AY520" s="101"/>
      <c r="AZ520" s="101"/>
      <c r="BA520" s="101"/>
      <c r="BB520" s="101">
        <f t="shared" si="217"/>
        <v>0</v>
      </c>
      <c r="BC520" s="101">
        <f t="shared" si="217"/>
        <v>0</v>
      </c>
      <c r="BD520" s="101">
        <f t="shared" si="217"/>
        <v>0</v>
      </c>
      <c r="BE520" s="101">
        <f t="shared" si="217"/>
        <v>0</v>
      </c>
      <c r="BF520" s="101">
        <f t="shared" si="217"/>
        <v>0</v>
      </c>
      <c r="BG520" s="101">
        <f t="shared" si="217"/>
        <v>0</v>
      </c>
      <c r="BH520" s="101">
        <f t="shared" si="217"/>
        <v>0</v>
      </c>
      <c r="BI520" s="101">
        <f t="shared" si="217"/>
        <v>0</v>
      </c>
      <c r="BJ520" s="101">
        <f t="shared" si="217"/>
        <v>0</v>
      </c>
      <c r="BK520" s="101">
        <f t="shared" si="217"/>
        <v>0</v>
      </c>
      <c r="BL520" s="101">
        <f t="shared" si="217"/>
        <v>0</v>
      </c>
      <c r="BM520" s="101">
        <f t="shared" si="217"/>
        <v>0</v>
      </c>
      <c r="BN520" s="101">
        <f t="shared" si="217"/>
        <v>0</v>
      </c>
      <c r="BO520" s="101">
        <f t="shared" si="217"/>
        <v>0</v>
      </c>
    </row>
    <row r="521" hidden="1" spans="1:67">
      <c r="A521" s="100" t="s">
        <v>1023</v>
      </c>
      <c r="B521" s="101" t="s">
        <v>167</v>
      </c>
      <c r="C521" s="101">
        <f t="shared" si="216"/>
        <v>0</v>
      </c>
      <c r="D521" s="101">
        <f t="shared" ref="D521:D530" si="219">SUM(E521:K521)</f>
        <v>0</v>
      </c>
      <c r="E521" s="101"/>
      <c r="F521" s="101"/>
      <c r="G521" s="101"/>
      <c r="H521" s="101"/>
      <c r="I521" s="101"/>
      <c r="J521" s="101"/>
      <c r="K521" s="101"/>
      <c r="L521" s="101">
        <f t="shared" si="218"/>
        <v>0</v>
      </c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>
        <f t="shared" ref="AJ521:AJ530" si="220">SUM(AK521:AT521)</f>
        <v>0</v>
      </c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>
        <f t="shared" si="213"/>
        <v>0</v>
      </c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  <c r="BM521" s="101"/>
      <c r="BN521" s="101"/>
      <c r="BO521" s="101"/>
    </row>
    <row r="522" hidden="1" spans="1:67">
      <c r="A522" s="100" t="s">
        <v>1024</v>
      </c>
      <c r="B522" s="101" t="s">
        <v>169</v>
      </c>
      <c r="C522" s="101">
        <f t="shared" si="216"/>
        <v>0</v>
      </c>
      <c r="D522" s="101">
        <f t="shared" si="219"/>
        <v>0</v>
      </c>
      <c r="E522" s="101"/>
      <c r="F522" s="101"/>
      <c r="G522" s="101"/>
      <c r="H522" s="101"/>
      <c r="I522" s="101"/>
      <c r="J522" s="101"/>
      <c r="K522" s="101"/>
      <c r="L522" s="101">
        <f t="shared" si="218"/>
        <v>0</v>
      </c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>
        <f t="shared" si="220"/>
        <v>0</v>
      </c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>
        <f t="shared" si="213"/>
        <v>0</v>
      </c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  <c r="BM522" s="101"/>
      <c r="BN522" s="101"/>
      <c r="BO522" s="101"/>
    </row>
    <row r="523" hidden="1" spans="1:67">
      <c r="A523" s="100" t="s">
        <v>1025</v>
      </c>
      <c r="B523" s="101" t="s">
        <v>1026</v>
      </c>
      <c r="C523" s="101">
        <f t="shared" si="216"/>
        <v>0</v>
      </c>
      <c r="D523" s="101">
        <f t="shared" si="219"/>
        <v>0</v>
      </c>
      <c r="E523" s="101"/>
      <c r="F523" s="101"/>
      <c r="G523" s="101"/>
      <c r="H523" s="101"/>
      <c r="I523" s="101"/>
      <c r="J523" s="101"/>
      <c r="K523" s="101"/>
      <c r="L523" s="101">
        <f t="shared" si="218"/>
        <v>0</v>
      </c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>
        <f t="shared" si="220"/>
        <v>0</v>
      </c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>
        <f t="shared" si="213"/>
        <v>0</v>
      </c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  <c r="BM523" s="101"/>
      <c r="BN523" s="101"/>
      <c r="BO523" s="101"/>
    </row>
    <row r="524" hidden="1" spans="1:67">
      <c r="A524" s="100" t="s">
        <v>1027</v>
      </c>
      <c r="B524" s="101" t="s">
        <v>1028</v>
      </c>
      <c r="C524" s="101">
        <f t="shared" si="216"/>
        <v>0</v>
      </c>
      <c r="D524" s="101">
        <f t="shared" si="219"/>
        <v>0</v>
      </c>
      <c r="E524" s="101"/>
      <c r="F524" s="101"/>
      <c r="G524" s="101"/>
      <c r="H524" s="101"/>
      <c r="I524" s="101"/>
      <c r="J524" s="101"/>
      <c r="K524" s="101"/>
      <c r="L524" s="101">
        <f t="shared" si="218"/>
        <v>0</v>
      </c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>
        <f t="shared" si="220"/>
        <v>0</v>
      </c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>
        <f t="shared" si="213"/>
        <v>0</v>
      </c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  <c r="BM524" s="101"/>
      <c r="BN524" s="101"/>
      <c r="BO524" s="101"/>
    </row>
    <row r="525" hidden="1" spans="1:67">
      <c r="A525" s="100" t="s">
        <v>1029</v>
      </c>
      <c r="B525" s="101" t="s">
        <v>1030</v>
      </c>
      <c r="C525" s="101">
        <f t="shared" si="216"/>
        <v>0</v>
      </c>
      <c r="D525" s="101">
        <f t="shared" si="219"/>
        <v>0</v>
      </c>
      <c r="E525" s="101"/>
      <c r="F525" s="101"/>
      <c r="G525" s="101"/>
      <c r="H525" s="101"/>
      <c r="I525" s="101"/>
      <c r="J525" s="101"/>
      <c r="K525" s="101"/>
      <c r="L525" s="101">
        <f t="shared" si="218"/>
        <v>0</v>
      </c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>
        <f t="shared" si="220"/>
        <v>0</v>
      </c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>
        <f t="shared" si="213"/>
        <v>0</v>
      </c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  <c r="BM525" s="101"/>
      <c r="BN525" s="101"/>
      <c r="BO525" s="101"/>
    </row>
    <row r="526" hidden="1" spans="1:67">
      <c r="A526" s="100" t="s">
        <v>1031</v>
      </c>
      <c r="B526" s="101" t="s">
        <v>1032</v>
      </c>
      <c r="C526" s="101">
        <f t="shared" si="216"/>
        <v>0</v>
      </c>
      <c r="D526" s="101">
        <f t="shared" si="219"/>
        <v>0</v>
      </c>
      <c r="E526" s="101"/>
      <c r="F526" s="101"/>
      <c r="G526" s="101"/>
      <c r="H526" s="101"/>
      <c r="I526" s="101"/>
      <c r="J526" s="101"/>
      <c r="K526" s="101"/>
      <c r="L526" s="101">
        <f t="shared" si="218"/>
        <v>0</v>
      </c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>
        <f t="shared" si="220"/>
        <v>0</v>
      </c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>
        <f t="shared" si="213"/>
        <v>0</v>
      </c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  <c r="BM526" s="101"/>
      <c r="BN526" s="101"/>
      <c r="BO526" s="101"/>
    </row>
    <row r="527" hidden="1" spans="1:67">
      <c r="A527" s="100" t="s">
        <v>1033</v>
      </c>
      <c r="B527" s="101" t="s">
        <v>1034</v>
      </c>
      <c r="C527" s="101">
        <f t="shared" si="216"/>
        <v>0</v>
      </c>
      <c r="D527" s="101">
        <f t="shared" si="219"/>
        <v>0</v>
      </c>
      <c r="E527" s="101"/>
      <c r="F527" s="101"/>
      <c r="G527" s="101"/>
      <c r="H527" s="101"/>
      <c r="I527" s="101"/>
      <c r="J527" s="101"/>
      <c r="K527" s="101"/>
      <c r="L527" s="101">
        <f t="shared" si="218"/>
        <v>0</v>
      </c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>
        <f t="shared" si="220"/>
        <v>0</v>
      </c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>
        <f t="shared" si="213"/>
        <v>0</v>
      </c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  <c r="BM527" s="101"/>
      <c r="BN527" s="101"/>
      <c r="BO527" s="101"/>
    </row>
    <row r="528" hidden="1" spans="1:67">
      <c r="A528" s="100" t="s">
        <v>1035</v>
      </c>
      <c r="B528" s="101" t="s">
        <v>167</v>
      </c>
      <c r="C528" s="101">
        <f t="shared" si="216"/>
        <v>0</v>
      </c>
      <c r="D528" s="101">
        <f t="shared" si="219"/>
        <v>0</v>
      </c>
      <c r="E528" s="101"/>
      <c r="F528" s="101"/>
      <c r="G528" s="101"/>
      <c r="H528" s="101"/>
      <c r="I528" s="101"/>
      <c r="J528" s="101"/>
      <c r="K528" s="101"/>
      <c r="L528" s="101">
        <f t="shared" si="218"/>
        <v>0</v>
      </c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>
        <f t="shared" si="220"/>
        <v>0</v>
      </c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>
        <f t="shared" si="213"/>
        <v>0</v>
      </c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  <c r="BM528" s="101"/>
      <c r="BN528" s="101"/>
      <c r="BO528" s="101"/>
    </row>
    <row r="529" hidden="1" spans="1:67">
      <c r="A529" s="100" t="s">
        <v>1036</v>
      </c>
      <c r="B529" s="101" t="s">
        <v>169</v>
      </c>
      <c r="C529" s="101">
        <f t="shared" si="216"/>
        <v>0</v>
      </c>
      <c r="D529" s="101">
        <f t="shared" si="219"/>
        <v>0</v>
      </c>
      <c r="E529" s="101"/>
      <c r="F529" s="101"/>
      <c r="G529" s="101"/>
      <c r="H529" s="101"/>
      <c r="I529" s="101"/>
      <c r="J529" s="101"/>
      <c r="K529" s="101"/>
      <c r="L529" s="101">
        <f t="shared" si="218"/>
        <v>0</v>
      </c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>
        <f t="shared" si="220"/>
        <v>0</v>
      </c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>
        <f t="shared" si="213"/>
        <v>0</v>
      </c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  <c r="BM529" s="101"/>
      <c r="BN529" s="101"/>
      <c r="BO529" s="101"/>
    </row>
    <row r="530" hidden="1" spans="1:67">
      <c r="A530" s="100" t="s">
        <v>1037</v>
      </c>
      <c r="B530" s="101" t="s">
        <v>1038</v>
      </c>
      <c r="C530" s="101">
        <f t="shared" si="216"/>
        <v>0</v>
      </c>
      <c r="D530" s="101">
        <f t="shared" si="219"/>
        <v>0</v>
      </c>
      <c r="E530" s="101"/>
      <c r="F530" s="101"/>
      <c r="G530" s="101"/>
      <c r="H530" s="101"/>
      <c r="I530" s="101"/>
      <c r="J530" s="101"/>
      <c r="K530" s="101"/>
      <c r="L530" s="101">
        <f t="shared" si="218"/>
        <v>0</v>
      </c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>
        <f t="shared" si="220"/>
        <v>0</v>
      </c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>
        <f t="shared" si="213"/>
        <v>0</v>
      </c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</row>
    <row r="531" hidden="1" spans="1:67">
      <c r="A531" s="100">
        <v>201608</v>
      </c>
      <c r="B531" s="101" t="s">
        <v>1039</v>
      </c>
      <c r="C531" s="101">
        <f t="shared" si="216"/>
        <v>0</v>
      </c>
      <c r="D531" s="101">
        <f>SUM(D532)</f>
        <v>0</v>
      </c>
      <c r="E531" s="101">
        <f t="shared" ref="E531:BO531" si="221">SUM(E532)</f>
        <v>0</v>
      </c>
      <c r="F531" s="101">
        <f t="shared" si="221"/>
        <v>0</v>
      </c>
      <c r="G531" s="101">
        <f t="shared" si="221"/>
        <v>0</v>
      </c>
      <c r="H531" s="101">
        <f t="shared" si="221"/>
        <v>0</v>
      </c>
      <c r="I531" s="101">
        <f t="shared" si="221"/>
        <v>0</v>
      </c>
      <c r="J531" s="101">
        <f t="shared" si="221"/>
        <v>0</v>
      </c>
      <c r="K531" s="101">
        <f t="shared" si="221"/>
        <v>0</v>
      </c>
      <c r="L531" s="101">
        <f t="shared" si="221"/>
        <v>0</v>
      </c>
      <c r="M531" s="101">
        <f t="shared" si="221"/>
        <v>0</v>
      </c>
      <c r="N531" s="101">
        <f t="shared" si="221"/>
        <v>0</v>
      </c>
      <c r="O531" s="101">
        <f t="shared" si="221"/>
        <v>0</v>
      </c>
      <c r="P531" s="101">
        <f t="shared" si="221"/>
        <v>0</v>
      </c>
      <c r="Q531" s="101">
        <f t="shared" si="221"/>
        <v>0</v>
      </c>
      <c r="R531" s="101">
        <f t="shared" si="221"/>
        <v>0</v>
      </c>
      <c r="S531" s="101">
        <f t="shared" si="221"/>
        <v>0</v>
      </c>
      <c r="T531" s="101">
        <f t="shared" si="221"/>
        <v>0</v>
      </c>
      <c r="U531" s="101">
        <f t="shared" si="221"/>
        <v>0</v>
      </c>
      <c r="V531" s="101">
        <f t="shared" si="221"/>
        <v>0</v>
      </c>
      <c r="W531" s="101">
        <f t="shared" si="221"/>
        <v>0</v>
      </c>
      <c r="X531" s="101">
        <f t="shared" si="221"/>
        <v>0</v>
      </c>
      <c r="Y531" s="101">
        <f t="shared" si="221"/>
        <v>0</v>
      </c>
      <c r="Z531" s="101">
        <f t="shared" si="221"/>
        <v>0</v>
      </c>
      <c r="AA531" s="101"/>
      <c r="AB531" s="101"/>
      <c r="AC531" s="101">
        <f t="shared" si="221"/>
        <v>0</v>
      </c>
      <c r="AD531" s="101">
        <f t="shared" si="221"/>
        <v>0</v>
      </c>
      <c r="AE531" s="101">
        <f t="shared" si="221"/>
        <v>0</v>
      </c>
      <c r="AF531" s="101">
        <f t="shared" si="221"/>
        <v>0</v>
      </c>
      <c r="AG531" s="101">
        <f t="shared" si="221"/>
        <v>0</v>
      </c>
      <c r="AH531" s="101">
        <f t="shared" si="221"/>
        <v>0</v>
      </c>
      <c r="AI531" s="101">
        <f t="shared" si="221"/>
        <v>0</v>
      </c>
      <c r="AJ531" s="101">
        <f t="shared" si="221"/>
        <v>0</v>
      </c>
      <c r="AK531" s="101">
        <f t="shared" si="221"/>
        <v>0</v>
      </c>
      <c r="AL531" s="101">
        <f t="shared" si="221"/>
        <v>0</v>
      </c>
      <c r="AM531" s="101">
        <f t="shared" si="221"/>
        <v>0</v>
      </c>
      <c r="AN531" s="101">
        <f t="shared" si="221"/>
        <v>0</v>
      </c>
      <c r="AO531" s="101">
        <f t="shared" si="221"/>
        <v>0</v>
      </c>
      <c r="AP531" s="101">
        <f t="shared" si="221"/>
        <v>0</v>
      </c>
      <c r="AQ531" s="101">
        <f t="shared" si="221"/>
        <v>0</v>
      </c>
      <c r="AR531" s="101">
        <f t="shared" si="221"/>
        <v>0</v>
      </c>
      <c r="AS531" s="101">
        <f t="shared" si="221"/>
        <v>0</v>
      </c>
      <c r="AT531" s="101">
        <f t="shared" si="221"/>
        <v>0</v>
      </c>
      <c r="AU531" s="101">
        <f t="shared" si="213"/>
        <v>0</v>
      </c>
      <c r="AV531" s="101">
        <f t="shared" si="221"/>
        <v>0</v>
      </c>
      <c r="AW531" s="101">
        <f t="shared" si="221"/>
        <v>0</v>
      </c>
      <c r="AX531" s="101">
        <f t="shared" si="221"/>
        <v>0</v>
      </c>
      <c r="AY531" s="101">
        <f t="shared" si="221"/>
        <v>0</v>
      </c>
      <c r="AZ531" s="101">
        <f t="shared" si="221"/>
        <v>0</v>
      </c>
      <c r="BA531" s="101">
        <f t="shared" si="221"/>
        <v>0</v>
      </c>
      <c r="BB531" s="101">
        <f t="shared" si="221"/>
        <v>0</v>
      </c>
      <c r="BC531" s="101">
        <f t="shared" si="221"/>
        <v>0</v>
      </c>
      <c r="BD531" s="101">
        <f t="shared" si="221"/>
        <v>0</v>
      </c>
      <c r="BE531" s="101">
        <f t="shared" si="221"/>
        <v>0</v>
      </c>
      <c r="BF531" s="101">
        <f t="shared" si="221"/>
        <v>0</v>
      </c>
      <c r="BG531" s="101">
        <f t="shared" si="221"/>
        <v>0</v>
      </c>
      <c r="BH531" s="101">
        <f t="shared" si="221"/>
        <v>0</v>
      </c>
      <c r="BI531" s="101">
        <f t="shared" si="221"/>
        <v>0</v>
      </c>
      <c r="BJ531" s="101">
        <f t="shared" si="221"/>
        <v>0</v>
      </c>
      <c r="BK531" s="101">
        <f t="shared" si="221"/>
        <v>0</v>
      </c>
      <c r="BL531" s="101">
        <f t="shared" si="221"/>
        <v>0</v>
      </c>
      <c r="BM531" s="101">
        <f t="shared" si="221"/>
        <v>0</v>
      </c>
      <c r="BN531" s="101">
        <f t="shared" si="221"/>
        <v>0</v>
      </c>
      <c r="BO531" s="101">
        <f t="shared" si="221"/>
        <v>0</v>
      </c>
    </row>
    <row r="532" hidden="1" spans="1:67">
      <c r="A532" s="100">
        <v>20160805</v>
      </c>
      <c r="B532" s="101" t="s">
        <v>1040</v>
      </c>
      <c r="C532" s="101">
        <f t="shared" si="216"/>
        <v>0</v>
      </c>
      <c r="D532" s="101">
        <f>SUM(E532:K532)</f>
        <v>0</v>
      </c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>
        <f t="shared" si="213"/>
        <v>0</v>
      </c>
      <c r="AV532" s="101"/>
      <c r="AW532" s="101"/>
      <c r="AX532" s="101"/>
      <c r="AY532" s="101"/>
      <c r="AZ532" s="101"/>
      <c r="BA532" s="101"/>
      <c r="BB532" s="101">
        <f>SUM(BC532:BJ532)</f>
        <v>0</v>
      </c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  <c r="BM532" s="101"/>
      <c r="BN532" s="101"/>
      <c r="BO532" s="101"/>
    </row>
    <row r="533" spans="1:67">
      <c r="A533" s="100">
        <v>215</v>
      </c>
      <c r="B533" s="101" t="s">
        <v>1020</v>
      </c>
      <c r="C533" s="101">
        <v>200</v>
      </c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>
        <f t="shared" si="213"/>
        <v>200</v>
      </c>
      <c r="AV533" s="101">
        <v>200</v>
      </c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</row>
    <row r="534" spans="1:67">
      <c r="A534" s="100">
        <v>21508</v>
      </c>
      <c r="B534" s="101" t="s">
        <v>1041</v>
      </c>
      <c r="C534" s="101">
        <v>200</v>
      </c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>
        <f t="shared" si="213"/>
        <v>200</v>
      </c>
      <c r="AV534" s="101">
        <v>200</v>
      </c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</row>
    <row r="535" spans="1:67">
      <c r="A535" s="100">
        <v>2150899</v>
      </c>
      <c r="B535" s="101" t="s">
        <v>1042</v>
      </c>
      <c r="C535" s="101">
        <v>200</v>
      </c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>
        <f t="shared" si="213"/>
        <v>200</v>
      </c>
      <c r="AV535" s="101">
        <v>200</v>
      </c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</row>
    <row r="536" spans="1:67">
      <c r="A536" s="100" t="s">
        <v>1043</v>
      </c>
      <c r="B536" s="101" t="s">
        <v>1044</v>
      </c>
      <c r="C536" s="101">
        <f t="shared" si="216"/>
        <v>36.86</v>
      </c>
      <c r="D536" s="101">
        <f>SUM(E536:K536)</f>
        <v>0</v>
      </c>
      <c r="E536" s="101"/>
      <c r="F536" s="101"/>
      <c r="G536" s="101"/>
      <c r="H536" s="101"/>
      <c r="I536" s="101"/>
      <c r="J536" s="101"/>
      <c r="K536" s="101"/>
      <c r="L536" s="101">
        <f>SUM(L539)</f>
        <v>36.86</v>
      </c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>
        <f>SUM(AK536:AT536)</f>
        <v>0</v>
      </c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>
        <f t="shared" si="213"/>
        <v>0</v>
      </c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>
        <f>BN536</f>
        <v>0</v>
      </c>
      <c r="BL536" s="101"/>
      <c r="BM536" s="101"/>
      <c r="BN536" s="101">
        <f>SUM(BN537:BN539)</f>
        <v>0</v>
      </c>
      <c r="BO536" s="101"/>
    </row>
    <row r="537" spans="1:67">
      <c r="A537" s="100" t="s">
        <v>1045</v>
      </c>
      <c r="B537" s="101" t="s">
        <v>1046</v>
      </c>
      <c r="C537" s="101">
        <f t="shared" si="216"/>
        <v>0</v>
      </c>
      <c r="D537" s="101">
        <f>SUM(E537:K537)</f>
        <v>0</v>
      </c>
      <c r="E537" s="101"/>
      <c r="F537" s="101"/>
      <c r="G537" s="101"/>
      <c r="H537" s="101"/>
      <c r="I537" s="101"/>
      <c r="J537" s="101"/>
      <c r="K537" s="101"/>
      <c r="L537" s="101">
        <f>SUM(M537:AI537)</f>
        <v>0</v>
      </c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>
        <f>SUM(AK537:AT537)</f>
        <v>0</v>
      </c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>
        <f t="shared" si="213"/>
        <v>0</v>
      </c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>
        <f>BN537</f>
        <v>0</v>
      </c>
      <c r="BL537" s="101"/>
      <c r="BM537" s="101"/>
      <c r="BN537" s="101"/>
      <c r="BO537" s="101"/>
    </row>
    <row r="538" spans="1:67">
      <c r="A538" s="100" t="s">
        <v>1047</v>
      </c>
      <c r="B538" s="101" t="s">
        <v>167</v>
      </c>
      <c r="C538" s="101">
        <f t="shared" si="216"/>
        <v>0</v>
      </c>
      <c r="D538" s="101">
        <f>SUM(E538:K538)</f>
        <v>0</v>
      </c>
      <c r="E538" s="101"/>
      <c r="F538" s="101"/>
      <c r="G538" s="101"/>
      <c r="H538" s="101"/>
      <c r="I538" s="101"/>
      <c r="J538" s="101"/>
      <c r="K538" s="101"/>
      <c r="L538" s="101">
        <f>SUM(M538:AI538)</f>
        <v>0</v>
      </c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>
        <f>SUM(AK538:AT538)</f>
        <v>0</v>
      </c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>
        <f t="shared" si="213"/>
        <v>0</v>
      </c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>
        <f>BN538</f>
        <v>0</v>
      </c>
      <c r="BL538" s="101"/>
      <c r="BM538" s="101"/>
      <c r="BN538" s="101"/>
      <c r="BO538" s="101"/>
    </row>
    <row r="539" spans="1:67">
      <c r="A539" s="100">
        <v>2160216</v>
      </c>
      <c r="B539" s="101" t="s">
        <v>1048</v>
      </c>
      <c r="C539" s="101">
        <f t="shared" si="216"/>
        <v>36.86</v>
      </c>
      <c r="D539" s="101"/>
      <c r="E539" s="101"/>
      <c r="F539" s="101"/>
      <c r="G539" s="101"/>
      <c r="H539" s="101"/>
      <c r="I539" s="101"/>
      <c r="J539" s="101"/>
      <c r="K539" s="101"/>
      <c r="L539" s="101">
        <f>SUM(M539:AI539)</f>
        <v>36.86</v>
      </c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>
        <v>1.86</v>
      </c>
      <c r="AE539" s="101">
        <v>0</v>
      </c>
      <c r="AF539" s="101">
        <v>0</v>
      </c>
      <c r="AG539" s="101">
        <v>0</v>
      </c>
      <c r="AH539" s="101">
        <v>0.6</v>
      </c>
      <c r="AI539" s="101">
        <v>34.4</v>
      </c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>
        <f t="shared" si="213"/>
        <v>0</v>
      </c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>
        <f>BN539</f>
        <v>0</v>
      </c>
      <c r="BL539" s="101"/>
      <c r="BM539" s="101"/>
      <c r="BN539" s="101"/>
      <c r="BO539" s="101"/>
    </row>
    <row r="540" spans="1:67">
      <c r="A540" s="100" t="s">
        <v>1049</v>
      </c>
      <c r="B540" s="101" t="s">
        <v>1050</v>
      </c>
      <c r="C540" s="101">
        <f t="shared" si="216"/>
        <v>0</v>
      </c>
      <c r="D540" s="101">
        <f t="shared" ref="D540:D573" si="222">SUM(E540:K540)</f>
        <v>0</v>
      </c>
      <c r="E540" s="101"/>
      <c r="F540" s="101"/>
      <c r="G540" s="101"/>
      <c r="H540" s="101"/>
      <c r="I540" s="101"/>
      <c r="J540" s="101"/>
      <c r="K540" s="101"/>
      <c r="L540" s="101">
        <f t="shared" ref="L540:L573" si="223">SUM(M540:AI540)</f>
        <v>0</v>
      </c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>
        <f t="shared" ref="AJ540:AJ551" si="224">SUM(AK540:AT540)</f>
        <v>0</v>
      </c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>
        <f t="shared" si="213"/>
        <v>0</v>
      </c>
      <c r="AV540" s="101"/>
      <c r="AW540" s="101"/>
      <c r="AX540" s="101"/>
      <c r="AY540" s="101"/>
      <c r="AZ540" s="101"/>
      <c r="BA540" s="101"/>
      <c r="BB540" s="101"/>
      <c r="BC540" s="101"/>
      <c r="BD540" s="101"/>
      <c r="BE540" s="101"/>
      <c r="BF540" s="101"/>
      <c r="BG540" s="101"/>
      <c r="BH540" s="101"/>
      <c r="BI540" s="101"/>
      <c r="BJ540" s="101"/>
      <c r="BK540" s="101"/>
      <c r="BL540" s="101"/>
      <c r="BM540" s="101"/>
      <c r="BN540" s="101"/>
      <c r="BO540" s="101"/>
    </row>
    <row r="541" spans="1:67">
      <c r="A541" s="100" t="s">
        <v>1051</v>
      </c>
      <c r="B541" s="101" t="s">
        <v>167</v>
      </c>
      <c r="C541" s="101">
        <f t="shared" si="216"/>
        <v>0</v>
      </c>
      <c r="D541" s="101">
        <f t="shared" si="222"/>
        <v>0</v>
      </c>
      <c r="E541" s="101"/>
      <c r="F541" s="101"/>
      <c r="G541" s="101"/>
      <c r="H541" s="101"/>
      <c r="I541" s="101"/>
      <c r="J541" s="101"/>
      <c r="K541" s="101"/>
      <c r="L541" s="101">
        <f t="shared" si="223"/>
        <v>0</v>
      </c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>
        <f t="shared" si="224"/>
        <v>0</v>
      </c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>
        <f t="shared" si="213"/>
        <v>0</v>
      </c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</row>
    <row r="542" spans="1:67">
      <c r="A542" s="100" t="s">
        <v>1052</v>
      </c>
      <c r="B542" s="101" t="s">
        <v>169</v>
      </c>
      <c r="C542" s="101">
        <f t="shared" si="216"/>
        <v>0</v>
      </c>
      <c r="D542" s="101">
        <f t="shared" si="222"/>
        <v>0</v>
      </c>
      <c r="E542" s="101"/>
      <c r="F542" s="101"/>
      <c r="G542" s="101"/>
      <c r="H542" s="101"/>
      <c r="I542" s="101"/>
      <c r="J542" s="101"/>
      <c r="K542" s="101"/>
      <c r="L542" s="101">
        <f t="shared" si="223"/>
        <v>0</v>
      </c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>
        <f t="shared" si="224"/>
        <v>0</v>
      </c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>
        <f t="shared" si="213"/>
        <v>0</v>
      </c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</row>
    <row r="543" spans="1:67">
      <c r="A543" s="100" t="s">
        <v>1053</v>
      </c>
      <c r="B543" s="101" t="s">
        <v>1054</v>
      </c>
      <c r="C543" s="101">
        <f t="shared" si="216"/>
        <v>0</v>
      </c>
      <c r="D543" s="101">
        <f t="shared" si="222"/>
        <v>0</v>
      </c>
      <c r="E543" s="101"/>
      <c r="F543" s="101"/>
      <c r="G543" s="101"/>
      <c r="H543" s="101"/>
      <c r="I543" s="101"/>
      <c r="J543" s="101"/>
      <c r="K543" s="101"/>
      <c r="L543" s="101">
        <f t="shared" si="223"/>
        <v>0</v>
      </c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>
        <f t="shared" si="224"/>
        <v>0</v>
      </c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>
        <f t="shared" si="213"/>
        <v>0</v>
      </c>
      <c r="AV543" s="101"/>
      <c r="AW543" s="101"/>
      <c r="AX543" s="101"/>
      <c r="AY543" s="101"/>
      <c r="AZ543" s="101"/>
      <c r="BA543" s="101"/>
      <c r="BB543" s="101"/>
      <c r="BC543" s="101"/>
      <c r="BD543" s="101"/>
      <c r="BE543" s="101"/>
      <c r="BF543" s="101"/>
      <c r="BG543" s="101"/>
      <c r="BH543" s="101"/>
      <c r="BI543" s="101"/>
      <c r="BJ543" s="101"/>
      <c r="BK543" s="101"/>
      <c r="BL543" s="101"/>
      <c r="BM543" s="101"/>
      <c r="BN543" s="101"/>
      <c r="BO543" s="101"/>
    </row>
    <row r="544" spans="1:67">
      <c r="A544" s="100" t="s">
        <v>1055</v>
      </c>
      <c r="B544" s="101" t="s">
        <v>1056</v>
      </c>
      <c r="C544" s="101">
        <f t="shared" si="216"/>
        <v>0</v>
      </c>
      <c r="D544" s="101">
        <f t="shared" si="222"/>
        <v>0</v>
      </c>
      <c r="E544" s="101"/>
      <c r="F544" s="101"/>
      <c r="G544" s="101"/>
      <c r="H544" s="101"/>
      <c r="I544" s="101"/>
      <c r="J544" s="101"/>
      <c r="K544" s="101"/>
      <c r="L544" s="101">
        <f t="shared" si="223"/>
        <v>0</v>
      </c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>
        <f t="shared" si="224"/>
        <v>0</v>
      </c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>
        <f t="shared" si="213"/>
        <v>0</v>
      </c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</row>
    <row r="545" spans="1:67">
      <c r="A545" s="100" t="s">
        <v>1057</v>
      </c>
      <c r="B545" s="101" t="s">
        <v>1058</v>
      </c>
      <c r="C545" s="101">
        <f t="shared" si="216"/>
        <v>0</v>
      </c>
      <c r="D545" s="101">
        <f t="shared" si="222"/>
        <v>0</v>
      </c>
      <c r="E545" s="101"/>
      <c r="F545" s="101"/>
      <c r="G545" s="101"/>
      <c r="H545" s="101"/>
      <c r="I545" s="101"/>
      <c r="J545" s="101"/>
      <c r="K545" s="101"/>
      <c r="L545" s="101">
        <f t="shared" si="223"/>
        <v>0</v>
      </c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>
        <f t="shared" si="224"/>
        <v>0</v>
      </c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>
        <f t="shared" si="213"/>
        <v>0</v>
      </c>
      <c r="AV545" s="101"/>
      <c r="AW545" s="101"/>
      <c r="AX545" s="101"/>
      <c r="AY545" s="101"/>
      <c r="AZ545" s="101"/>
      <c r="BA545" s="101"/>
      <c r="BB545" s="101"/>
      <c r="BC545" s="101"/>
      <c r="BD545" s="101"/>
      <c r="BE545" s="101"/>
      <c r="BF545" s="101"/>
      <c r="BG545" s="101"/>
      <c r="BH545" s="101"/>
      <c r="BI545" s="101"/>
      <c r="BJ545" s="101"/>
      <c r="BK545" s="101"/>
      <c r="BL545" s="101"/>
      <c r="BM545" s="101"/>
      <c r="BN545" s="101"/>
      <c r="BO545" s="101"/>
    </row>
    <row r="546" spans="1:67">
      <c r="A546" s="100" t="s">
        <v>1059</v>
      </c>
      <c r="B546" s="101" t="s">
        <v>1060</v>
      </c>
      <c r="C546" s="101">
        <f t="shared" si="216"/>
        <v>0</v>
      </c>
      <c r="D546" s="101">
        <f t="shared" si="222"/>
        <v>0</v>
      </c>
      <c r="E546" s="101"/>
      <c r="F546" s="101"/>
      <c r="G546" s="101"/>
      <c r="H546" s="101"/>
      <c r="I546" s="101"/>
      <c r="J546" s="101"/>
      <c r="K546" s="101"/>
      <c r="L546" s="101">
        <f t="shared" si="223"/>
        <v>0</v>
      </c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>
        <f t="shared" si="224"/>
        <v>0</v>
      </c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>
        <f t="shared" si="213"/>
        <v>0</v>
      </c>
      <c r="AV546" s="101"/>
      <c r="AW546" s="101"/>
      <c r="AX546" s="101"/>
      <c r="AY546" s="101"/>
      <c r="AZ546" s="101"/>
      <c r="BA546" s="101"/>
      <c r="BB546" s="101"/>
      <c r="BC546" s="101"/>
      <c r="BD546" s="101"/>
      <c r="BE546" s="101"/>
      <c r="BF546" s="101"/>
      <c r="BG546" s="101"/>
      <c r="BH546" s="101"/>
      <c r="BI546" s="101"/>
      <c r="BJ546" s="101"/>
      <c r="BK546" s="101"/>
      <c r="BL546" s="101"/>
      <c r="BM546" s="101"/>
      <c r="BN546" s="101"/>
      <c r="BO546" s="101"/>
    </row>
    <row r="547" spans="1:67">
      <c r="A547" s="100" t="s">
        <v>1061</v>
      </c>
      <c r="B547" s="101" t="s">
        <v>1062</v>
      </c>
      <c r="C547" s="101">
        <f t="shared" si="216"/>
        <v>0</v>
      </c>
      <c r="D547" s="101">
        <f t="shared" si="222"/>
        <v>0</v>
      </c>
      <c r="E547" s="101"/>
      <c r="F547" s="101"/>
      <c r="G547" s="101"/>
      <c r="H547" s="101"/>
      <c r="I547" s="101"/>
      <c r="J547" s="101"/>
      <c r="K547" s="101"/>
      <c r="L547" s="101">
        <f t="shared" si="223"/>
        <v>0</v>
      </c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>
        <f t="shared" si="224"/>
        <v>0</v>
      </c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>
        <f t="shared" si="213"/>
        <v>0</v>
      </c>
      <c r="AV547" s="101"/>
      <c r="AW547" s="101"/>
      <c r="AX547" s="101"/>
      <c r="AY547" s="101"/>
      <c r="AZ547" s="101"/>
      <c r="BA547" s="101"/>
      <c r="BB547" s="101"/>
      <c r="BC547" s="101"/>
      <c r="BD547" s="101"/>
      <c r="BE547" s="101"/>
      <c r="BF547" s="101"/>
      <c r="BG547" s="101"/>
      <c r="BH547" s="101"/>
      <c r="BI547" s="101"/>
      <c r="BJ547" s="101"/>
      <c r="BK547" s="101"/>
      <c r="BL547" s="101"/>
      <c r="BM547" s="101"/>
      <c r="BN547" s="101"/>
      <c r="BO547" s="101"/>
    </row>
    <row r="548" spans="1:67">
      <c r="A548" s="100" t="s">
        <v>1063</v>
      </c>
      <c r="B548" s="101" t="s">
        <v>1062</v>
      </c>
      <c r="C548" s="101">
        <f t="shared" si="216"/>
        <v>0</v>
      </c>
      <c r="D548" s="101">
        <f t="shared" si="222"/>
        <v>0</v>
      </c>
      <c r="E548" s="101"/>
      <c r="F548" s="101"/>
      <c r="G548" s="101"/>
      <c r="H548" s="101"/>
      <c r="I548" s="101"/>
      <c r="J548" s="101"/>
      <c r="K548" s="101"/>
      <c r="L548" s="101">
        <f t="shared" si="223"/>
        <v>0</v>
      </c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>
        <f t="shared" si="224"/>
        <v>0</v>
      </c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>
        <f t="shared" si="213"/>
        <v>0</v>
      </c>
      <c r="AV548" s="101"/>
      <c r="AW548" s="101"/>
      <c r="AX548" s="101"/>
      <c r="AY548" s="101"/>
      <c r="AZ548" s="101"/>
      <c r="BA548" s="101"/>
      <c r="BB548" s="101"/>
      <c r="BC548" s="101"/>
      <c r="BD548" s="101"/>
      <c r="BE548" s="101"/>
      <c r="BF548" s="101"/>
      <c r="BG548" s="101"/>
      <c r="BH548" s="101"/>
      <c r="BI548" s="101"/>
      <c r="BJ548" s="101"/>
      <c r="BK548" s="101"/>
      <c r="BL548" s="101"/>
      <c r="BM548" s="101"/>
      <c r="BN548" s="101"/>
      <c r="BO548" s="101"/>
    </row>
    <row r="549" spans="1:67">
      <c r="A549" s="100" t="s">
        <v>1064</v>
      </c>
      <c r="B549" s="101" t="s">
        <v>138</v>
      </c>
      <c r="C549" s="101">
        <f t="shared" si="216"/>
        <v>0</v>
      </c>
      <c r="D549" s="101">
        <f t="shared" si="222"/>
        <v>0</v>
      </c>
      <c r="E549" s="101"/>
      <c r="F549" s="101"/>
      <c r="G549" s="101"/>
      <c r="H549" s="101"/>
      <c r="I549" s="101"/>
      <c r="J549" s="101"/>
      <c r="K549" s="101"/>
      <c r="L549" s="101">
        <f t="shared" si="223"/>
        <v>0</v>
      </c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>
        <f t="shared" si="224"/>
        <v>0</v>
      </c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>
        <f t="shared" si="213"/>
        <v>0</v>
      </c>
      <c r="AV549" s="101"/>
      <c r="AW549" s="101"/>
      <c r="AX549" s="101"/>
      <c r="AY549" s="101"/>
      <c r="AZ549" s="101"/>
      <c r="BA549" s="101"/>
      <c r="BB549" s="101"/>
      <c r="BC549" s="101"/>
      <c r="BD549" s="101"/>
      <c r="BE549" s="101"/>
      <c r="BF549" s="101"/>
      <c r="BG549" s="101"/>
      <c r="BH549" s="101"/>
      <c r="BI549" s="101"/>
      <c r="BJ549" s="101"/>
      <c r="BK549" s="101"/>
      <c r="BL549" s="101"/>
      <c r="BM549" s="101"/>
      <c r="BN549" s="101"/>
      <c r="BO549" s="101"/>
    </row>
    <row r="550" spans="1:67">
      <c r="A550" s="100" t="s">
        <v>1065</v>
      </c>
      <c r="B550" s="101" t="s">
        <v>1066</v>
      </c>
      <c r="C550" s="101">
        <f t="shared" si="216"/>
        <v>0</v>
      </c>
      <c r="D550" s="101">
        <f t="shared" si="222"/>
        <v>0</v>
      </c>
      <c r="E550" s="101"/>
      <c r="F550" s="101"/>
      <c r="G550" s="101"/>
      <c r="H550" s="101"/>
      <c r="I550" s="101"/>
      <c r="J550" s="101"/>
      <c r="K550" s="101"/>
      <c r="L550" s="101">
        <f t="shared" si="223"/>
        <v>0</v>
      </c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>
        <f t="shared" si="224"/>
        <v>0</v>
      </c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>
        <f t="shared" si="213"/>
        <v>0</v>
      </c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</row>
    <row r="551" spans="1:67">
      <c r="A551" s="100" t="s">
        <v>1067</v>
      </c>
      <c r="B551" s="101" t="s">
        <v>1066</v>
      </c>
      <c r="C551" s="101">
        <f t="shared" si="216"/>
        <v>0</v>
      </c>
      <c r="D551" s="101">
        <f t="shared" si="222"/>
        <v>0</v>
      </c>
      <c r="E551" s="101"/>
      <c r="F551" s="101"/>
      <c r="G551" s="101"/>
      <c r="H551" s="101"/>
      <c r="I551" s="101"/>
      <c r="J551" s="101"/>
      <c r="K551" s="101"/>
      <c r="L551" s="101">
        <f t="shared" si="223"/>
        <v>0</v>
      </c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>
        <f t="shared" si="224"/>
        <v>0</v>
      </c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>
        <f t="shared" si="213"/>
        <v>0</v>
      </c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</row>
    <row r="552" spans="1:67">
      <c r="A552" s="100" t="s">
        <v>1068</v>
      </c>
      <c r="B552" s="101" t="s">
        <v>1069</v>
      </c>
      <c r="C552" s="101">
        <f t="shared" si="216"/>
        <v>243.7535285</v>
      </c>
      <c r="D552" s="101">
        <f>D553+D562+D570</f>
        <v>28.6739385</v>
      </c>
      <c r="E552" s="101">
        <f t="shared" ref="E552:BO552" si="225">E553+E562+E570</f>
        <v>8.8764</v>
      </c>
      <c r="F552" s="101">
        <f t="shared" si="225"/>
        <v>0</v>
      </c>
      <c r="G552" s="101">
        <f t="shared" si="225"/>
        <v>0</v>
      </c>
      <c r="H552" s="101">
        <f t="shared" si="225"/>
        <v>7.9961385</v>
      </c>
      <c r="I552" s="101">
        <f t="shared" si="225"/>
        <v>0</v>
      </c>
      <c r="J552" s="101">
        <f t="shared" si="225"/>
        <v>11.8014</v>
      </c>
      <c r="K552" s="101">
        <f t="shared" si="225"/>
        <v>0</v>
      </c>
      <c r="L552" s="101">
        <f t="shared" si="223"/>
        <v>2.50889</v>
      </c>
      <c r="M552" s="101">
        <f t="shared" si="225"/>
        <v>0.135</v>
      </c>
      <c r="N552" s="101">
        <f t="shared" si="225"/>
        <v>0</v>
      </c>
      <c r="O552" s="101">
        <f t="shared" si="225"/>
        <v>0</v>
      </c>
      <c r="P552" s="101">
        <f t="shared" si="225"/>
        <v>0.009</v>
      </c>
      <c r="Q552" s="101">
        <f t="shared" si="225"/>
        <v>0.126</v>
      </c>
      <c r="R552" s="101">
        <f t="shared" si="225"/>
        <v>0.081</v>
      </c>
      <c r="S552" s="101">
        <f t="shared" si="225"/>
        <v>0.26</v>
      </c>
      <c r="T552" s="101">
        <f t="shared" si="225"/>
        <v>0</v>
      </c>
      <c r="U552" s="101">
        <f t="shared" si="225"/>
        <v>0.27</v>
      </c>
      <c r="V552" s="101">
        <f t="shared" si="225"/>
        <v>0</v>
      </c>
      <c r="W552" s="101">
        <f t="shared" si="225"/>
        <v>0</v>
      </c>
      <c r="X552" s="101">
        <f t="shared" si="225"/>
        <v>0</v>
      </c>
      <c r="Y552" s="101">
        <f t="shared" si="225"/>
        <v>0.027</v>
      </c>
      <c r="Z552" s="101">
        <f t="shared" si="225"/>
        <v>0.310167</v>
      </c>
      <c r="AA552" s="101"/>
      <c r="AB552" s="101"/>
      <c r="AC552" s="101">
        <f t="shared" si="225"/>
        <v>0</v>
      </c>
      <c r="AD552" s="101">
        <f t="shared" si="225"/>
        <v>0</v>
      </c>
      <c r="AE552" s="101">
        <f t="shared" si="225"/>
        <v>0</v>
      </c>
      <c r="AF552" s="101">
        <f t="shared" si="225"/>
        <v>0.310167</v>
      </c>
      <c r="AG552" s="101">
        <f t="shared" si="225"/>
        <v>0.413556</v>
      </c>
      <c r="AH552" s="101">
        <f t="shared" si="225"/>
        <v>0.54</v>
      </c>
      <c r="AI552" s="101">
        <f t="shared" si="225"/>
        <v>0.027</v>
      </c>
      <c r="AJ552" s="101">
        <f t="shared" si="225"/>
        <v>1.5707</v>
      </c>
      <c r="AK552" s="101">
        <f t="shared" si="225"/>
        <v>0</v>
      </c>
      <c r="AL552" s="101">
        <f t="shared" si="225"/>
        <v>0</v>
      </c>
      <c r="AM552" s="101">
        <f t="shared" si="225"/>
        <v>0</v>
      </c>
      <c r="AN552" s="101">
        <f t="shared" si="225"/>
        <v>0</v>
      </c>
      <c r="AO552" s="101">
        <f t="shared" si="225"/>
        <v>0</v>
      </c>
      <c r="AP552" s="101">
        <f t="shared" si="225"/>
        <v>0</v>
      </c>
      <c r="AQ552" s="101">
        <f t="shared" si="225"/>
        <v>0</v>
      </c>
      <c r="AR552" s="101">
        <f t="shared" si="225"/>
        <v>0</v>
      </c>
      <c r="AS552" s="101">
        <f t="shared" si="225"/>
        <v>0</v>
      </c>
      <c r="AT552" s="101">
        <f t="shared" si="225"/>
        <v>1.5707</v>
      </c>
      <c r="AU552" s="101">
        <f t="shared" si="213"/>
        <v>211</v>
      </c>
      <c r="AV552" s="101">
        <f>AV553+AV562+AV570+AV567</f>
        <v>0</v>
      </c>
      <c r="AW552" s="101">
        <f>AW553+AW562+AW570+AW567</f>
        <v>211</v>
      </c>
      <c r="AX552" s="101">
        <f t="shared" si="225"/>
        <v>0</v>
      </c>
      <c r="AY552" s="101">
        <f t="shared" si="225"/>
        <v>0</v>
      </c>
      <c r="AZ552" s="101"/>
      <c r="BA552" s="101">
        <f t="shared" si="225"/>
        <v>0</v>
      </c>
      <c r="BB552" s="101">
        <f t="shared" si="225"/>
        <v>0</v>
      </c>
      <c r="BC552" s="101">
        <f t="shared" si="225"/>
        <v>0</v>
      </c>
      <c r="BD552" s="101">
        <f t="shared" si="225"/>
        <v>0</v>
      </c>
      <c r="BE552" s="101">
        <f t="shared" si="225"/>
        <v>0</v>
      </c>
      <c r="BF552" s="101">
        <f t="shared" si="225"/>
        <v>0</v>
      </c>
      <c r="BG552" s="101">
        <f t="shared" si="225"/>
        <v>0</v>
      </c>
      <c r="BH552" s="101">
        <f t="shared" si="225"/>
        <v>0</v>
      </c>
      <c r="BI552" s="101">
        <f t="shared" si="225"/>
        <v>0</v>
      </c>
      <c r="BJ552" s="101">
        <f t="shared" si="225"/>
        <v>0</v>
      </c>
      <c r="BK552" s="101">
        <f t="shared" si="225"/>
        <v>0</v>
      </c>
      <c r="BL552" s="101">
        <f t="shared" si="225"/>
        <v>0</v>
      </c>
      <c r="BM552" s="101">
        <f t="shared" si="225"/>
        <v>0</v>
      </c>
      <c r="BN552" s="101">
        <f t="shared" si="225"/>
        <v>0</v>
      </c>
      <c r="BO552" s="101">
        <f t="shared" si="225"/>
        <v>0</v>
      </c>
    </row>
    <row r="553" spans="1:67">
      <c r="A553" s="100" t="s">
        <v>1070</v>
      </c>
      <c r="B553" s="101" t="s">
        <v>1071</v>
      </c>
      <c r="C553" s="101">
        <f t="shared" si="216"/>
        <v>0</v>
      </c>
      <c r="D553" s="101">
        <f>SUM(D554:D561)</f>
        <v>0</v>
      </c>
      <c r="E553" s="101">
        <f t="shared" ref="E553:BO553" si="226">SUM(E554:E561)</f>
        <v>0</v>
      </c>
      <c r="F553" s="101">
        <f t="shared" si="226"/>
        <v>0</v>
      </c>
      <c r="G553" s="101">
        <f t="shared" si="226"/>
        <v>0</v>
      </c>
      <c r="H553" s="101">
        <f t="shared" si="226"/>
        <v>0</v>
      </c>
      <c r="I553" s="101">
        <f t="shared" si="226"/>
        <v>0</v>
      </c>
      <c r="J553" s="101">
        <f t="shared" si="226"/>
        <v>0</v>
      </c>
      <c r="K553" s="101">
        <f t="shared" si="226"/>
        <v>0</v>
      </c>
      <c r="L553" s="101">
        <f t="shared" si="223"/>
        <v>0</v>
      </c>
      <c r="M553" s="101">
        <f t="shared" si="226"/>
        <v>0</v>
      </c>
      <c r="N553" s="101">
        <f t="shared" si="226"/>
        <v>0</v>
      </c>
      <c r="O553" s="101">
        <f t="shared" si="226"/>
        <v>0</v>
      </c>
      <c r="P553" s="101">
        <f t="shared" si="226"/>
        <v>0</v>
      </c>
      <c r="Q553" s="101">
        <f t="shared" si="226"/>
        <v>0</v>
      </c>
      <c r="R553" s="101">
        <f t="shared" si="226"/>
        <v>0</v>
      </c>
      <c r="S553" s="101">
        <f t="shared" si="226"/>
        <v>0</v>
      </c>
      <c r="T553" s="101">
        <f t="shared" si="226"/>
        <v>0</v>
      </c>
      <c r="U553" s="101">
        <f t="shared" si="226"/>
        <v>0</v>
      </c>
      <c r="V553" s="101">
        <f t="shared" si="226"/>
        <v>0</v>
      </c>
      <c r="W553" s="101">
        <f t="shared" si="226"/>
        <v>0</v>
      </c>
      <c r="X553" s="101">
        <f t="shared" si="226"/>
        <v>0</v>
      </c>
      <c r="Y553" s="101">
        <f t="shared" si="226"/>
        <v>0</v>
      </c>
      <c r="Z553" s="101">
        <f t="shared" si="226"/>
        <v>0</v>
      </c>
      <c r="AA553" s="101"/>
      <c r="AB553" s="101"/>
      <c r="AC553" s="101">
        <f t="shared" si="226"/>
        <v>0</v>
      </c>
      <c r="AD553" s="101">
        <f t="shared" si="226"/>
        <v>0</v>
      </c>
      <c r="AE553" s="101">
        <f t="shared" si="226"/>
        <v>0</v>
      </c>
      <c r="AF553" s="101">
        <f t="shared" si="226"/>
        <v>0</v>
      </c>
      <c r="AG553" s="101">
        <f t="shared" si="226"/>
        <v>0</v>
      </c>
      <c r="AH553" s="101">
        <f t="shared" si="226"/>
        <v>0</v>
      </c>
      <c r="AI553" s="101">
        <f t="shared" si="226"/>
        <v>0</v>
      </c>
      <c r="AJ553" s="101">
        <f t="shared" si="226"/>
        <v>0</v>
      </c>
      <c r="AK553" s="101">
        <f t="shared" si="226"/>
        <v>0</v>
      </c>
      <c r="AL553" s="101">
        <f t="shared" si="226"/>
        <v>0</v>
      </c>
      <c r="AM553" s="101">
        <f t="shared" si="226"/>
        <v>0</v>
      </c>
      <c r="AN553" s="101">
        <f t="shared" si="226"/>
        <v>0</v>
      </c>
      <c r="AO553" s="101">
        <f t="shared" si="226"/>
        <v>0</v>
      </c>
      <c r="AP553" s="101">
        <f t="shared" si="226"/>
        <v>0</v>
      </c>
      <c r="AQ553" s="101">
        <f t="shared" si="226"/>
        <v>0</v>
      </c>
      <c r="AR553" s="101">
        <f t="shared" si="226"/>
        <v>0</v>
      </c>
      <c r="AS553" s="101">
        <f t="shared" si="226"/>
        <v>0</v>
      </c>
      <c r="AT553" s="101">
        <f t="shared" si="226"/>
        <v>0</v>
      </c>
      <c r="AU553" s="101">
        <f t="shared" si="213"/>
        <v>0</v>
      </c>
      <c r="AV553" s="101">
        <f t="shared" si="226"/>
        <v>0</v>
      </c>
      <c r="AW553" s="101">
        <f t="shared" si="226"/>
        <v>0</v>
      </c>
      <c r="AX553" s="101">
        <f t="shared" si="226"/>
        <v>0</v>
      </c>
      <c r="AY553" s="101">
        <f t="shared" si="226"/>
        <v>0</v>
      </c>
      <c r="AZ553" s="101"/>
      <c r="BA553" s="101">
        <f t="shared" si="226"/>
        <v>0</v>
      </c>
      <c r="BB553" s="101">
        <f t="shared" si="226"/>
        <v>0</v>
      </c>
      <c r="BC553" s="101">
        <f t="shared" si="226"/>
        <v>0</v>
      </c>
      <c r="BD553" s="101">
        <f t="shared" si="226"/>
        <v>0</v>
      </c>
      <c r="BE553" s="101">
        <f t="shared" si="226"/>
        <v>0</v>
      </c>
      <c r="BF553" s="101">
        <f t="shared" si="226"/>
        <v>0</v>
      </c>
      <c r="BG553" s="101">
        <f t="shared" si="226"/>
        <v>0</v>
      </c>
      <c r="BH553" s="101">
        <f t="shared" si="226"/>
        <v>0</v>
      </c>
      <c r="BI553" s="101">
        <f t="shared" si="226"/>
        <v>0</v>
      </c>
      <c r="BJ553" s="101">
        <f t="shared" si="226"/>
        <v>0</v>
      </c>
      <c r="BK553" s="101">
        <f t="shared" si="226"/>
        <v>0</v>
      </c>
      <c r="BL553" s="101">
        <f t="shared" si="226"/>
        <v>0</v>
      </c>
      <c r="BM553" s="101">
        <f t="shared" si="226"/>
        <v>0</v>
      </c>
      <c r="BN553" s="101">
        <f t="shared" si="226"/>
        <v>0</v>
      </c>
      <c r="BO553" s="101">
        <f t="shared" si="226"/>
        <v>0</v>
      </c>
    </row>
    <row r="554" spans="1:67">
      <c r="A554" s="100" t="s">
        <v>1072</v>
      </c>
      <c r="B554" s="101" t="s">
        <v>167</v>
      </c>
      <c r="C554" s="101"/>
      <c r="D554" s="101">
        <f t="shared" si="222"/>
        <v>0</v>
      </c>
      <c r="E554" s="101"/>
      <c r="F554" s="101"/>
      <c r="G554" s="101"/>
      <c r="H554" s="101"/>
      <c r="I554" s="101"/>
      <c r="J554" s="101"/>
      <c r="K554" s="101"/>
      <c r="L554" s="101">
        <f t="shared" si="223"/>
        <v>0</v>
      </c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>
        <f t="shared" ref="AJ554:AJ572" si="227">SUM(AK554:AT554)</f>
        <v>0</v>
      </c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>
        <f t="shared" si="213"/>
        <v>0</v>
      </c>
      <c r="AV554" s="101"/>
      <c r="AW554" s="101"/>
      <c r="AX554" s="101">
        <f>SUM(AY554:BA554)</f>
        <v>0</v>
      </c>
      <c r="AY554" s="101"/>
      <c r="AZ554" s="101"/>
      <c r="BA554" s="101"/>
      <c r="BB554" s="101">
        <f t="shared" ref="BB554:BB561" si="228">SUM(BC554:BJ554)</f>
        <v>0</v>
      </c>
      <c r="BC554" s="101"/>
      <c r="BD554" s="101"/>
      <c r="BE554" s="101"/>
      <c r="BF554" s="101"/>
      <c r="BG554" s="101"/>
      <c r="BH554" s="101"/>
      <c r="BI554" s="101"/>
      <c r="BJ554" s="101"/>
      <c r="BK554" s="101"/>
      <c r="BL554" s="101"/>
      <c r="BM554" s="101"/>
      <c r="BN554" s="101"/>
      <c r="BO554" s="101"/>
    </row>
    <row r="555" spans="1:67">
      <c r="A555" s="100" t="s">
        <v>1073</v>
      </c>
      <c r="B555" s="101" t="s">
        <v>169</v>
      </c>
      <c r="C555" s="101">
        <f t="shared" ref="C555:C573" si="229">D555+L555+AJ555+AU555+AX555+BB555+BK555</f>
        <v>0</v>
      </c>
      <c r="D555" s="101">
        <f t="shared" si="222"/>
        <v>0</v>
      </c>
      <c r="E555" s="101"/>
      <c r="F555" s="101"/>
      <c r="G555" s="101"/>
      <c r="H555" s="101"/>
      <c r="I555" s="101"/>
      <c r="J555" s="101"/>
      <c r="K555" s="101"/>
      <c r="L555" s="101">
        <f t="shared" si="223"/>
        <v>0</v>
      </c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>
        <f t="shared" si="227"/>
        <v>0</v>
      </c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>
        <f t="shared" si="213"/>
        <v>0</v>
      </c>
      <c r="AV555" s="101"/>
      <c r="AW555" s="101"/>
      <c r="AX555" s="101">
        <f t="shared" ref="AX555:AX561" si="230">SUM(AY555:BA555)</f>
        <v>0</v>
      </c>
      <c r="AY555" s="101"/>
      <c r="AZ555" s="101"/>
      <c r="BA555" s="101"/>
      <c r="BB555" s="101">
        <f t="shared" si="228"/>
        <v>0</v>
      </c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</row>
    <row r="556" spans="1:67">
      <c r="A556" s="100" t="s">
        <v>1074</v>
      </c>
      <c r="B556" s="101" t="s">
        <v>1075</v>
      </c>
      <c r="C556" s="101">
        <f t="shared" si="229"/>
        <v>0</v>
      </c>
      <c r="D556" s="101">
        <f t="shared" si="222"/>
        <v>0</v>
      </c>
      <c r="E556" s="101"/>
      <c r="F556" s="101"/>
      <c r="G556" s="101"/>
      <c r="H556" s="101"/>
      <c r="I556" s="101"/>
      <c r="J556" s="101"/>
      <c r="K556" s="101"/>
      <c r="L556" s="101">
        <f t="shared" si="223"/>
        <v>0</v>
      </c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>
        <f t="shared" si="227"/>
        <v>0</v>
      </c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>
        <f t="shared" si="213"/>
        <v>0</v>
      </c>
      <c r="AV556" s="101"/>
      <c r="AW556" s="101"/>
      <c r="AX556" s="101">
        <f t="shared" si="230"/>
        <v>0</v>
      </c>
      <c r="AY556" s="101"/>
      <c r="AZ556" s="101"/>
      <c r="BA556" s="101"/>
      <c r="BB556" s="101">
        <f t="shared" si="228"/>
        <v>0</v>
      </c>
      <c r="BC556" s="101"/>
      <c r="BD556" s="101"/>
      <c r="BE556" s="101"/>
      <c r="BF556" s="101"/>
      <c r="BG556" s="101"/>
      <c r="BH556" s="101"/>
      <c r="BI556" s="101"/>
      <c r="BJ556" s="101"/>
      <c r="BK556" s="101"/>
      <c r="BL556" s="101"/>
      <c r="BM556" s="101"/>
      <c r="BN556" s="101"/>
      <c r="BO556" s="101"/>
    </row>
    <row r="557" spans="1:67">
      <c r="A557" s="100" t="s">
        <v>1076</v>
      </c>
      <c r="B557" s="101" t="s">
        <v>1077</v>
      </c>
      <c r="C557" s="101">
        <f t="shared" si="229"/>
        <v>0</v>
      </c>
      <c r="D557" s="101">
        <f t="shared" si="222"/>
        <v>0</v>
      </c>
      <c r="E557" s="101"/>
      <c r="F557" s="101"/>
      <c r="G557" s="101"/>
      <c r="H557" s="101"/>
      <c r="I557" s="101"/>
      <c r="J557" s="101"/>
      <c r="K557" s="101"/>
      <c r="L557" s="101">
        <f t="shared" si="223"/>
        <v>0</v>
      </c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>
        <f t="shared" si="227"/>
        <v>0</v>
      </c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>
        <f t="shared" si="213"/>
        <v>0</v>
      </c>
      <c r="AV557" s="101"/>
      <c r="AW557" s="101"/>
      <c r="AX557" s="101">
        <f t="shared" si="230"/>
        <v>0</v>
      </c>
      <c r="AY557" s="101"/>
      <c r="AZ557" s="101"/>
      <c r="BA557" s="101"/>
      <c r="BB557" s="101">
        <f t="shared" si="228"/>
        <v>0</v>
      </c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</row>
    <row r="558" spans="1:67">
      <c r="A558" s="100" t="s">
        <v>1078</v>
      </c>
      <c r="B558" s="101" t="s">
        <v>1079</v>
      </c>
      <c r="C558" s="101">
        <f t="shared" si="229"/>
        <v>0</v>
      </c>
      <c r="D558" s="101">
        <f t="shared" si="222"/>
        <v>0</v>
      </c>
      <c r="E558" s="101"/>
      <c r="F558" s="101"/>
      <c r="G558" s="101"/>
      <c r="H558" s="101"/>
      <c r="I558" s="101"/>
      <c r="J558" s="101"/>
      <c r="K558" s="101"/>
      <c r="L558" s="101">
        <f t="shared" si="223"/>
        <v>0</v>
      </c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>
        <f t="shared" si="227"/>
        <v>0</v>
      </c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>
        <f t="shared" si="213"/>
        <v>0</v>
      </c>
      <c r="AV558" s="101"/>
      <c r="AW558" s="101"/>
      <c r="AX558" s="101">
        <f t="shared" si="230"/>
        <v>0</v>
      </c>
      <c r="AY558" s="101"/>
      <c r="AZ558" s="101"/>
      <c r="BA558" s="101"/>
      <c r="BB558" s="101">
        <f t="shared" si="228"/>
        <v>0</v>
      </c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</row>
    <row r="559" spans="1:67">
      <c r="A559" s="100" t="s">
        <v>1080</v>
      </c>
      <c r="B559" s="101" t="s">
        <v>1081</v>
      </c>
      <c r="C559" s="101">
        <f t="shared" si="229"/>
        <v>0</v>
      </c>
      <c r="D559" s="101">
        <f t="shared" si="222"/>
        <v>0</v>
      </c>
      <c r="E559" s="101"/>
      <c r="F559" s="101"/>
      <c r="G559" s="101"/>
      <c r="H559" s="101"/>
      <c r="I559" s="101"/>
      <c r="J559" s="101"/>
      <c r="K559" s="101"/>
      <c r="L559" s="101">
        <f t="shared" si="223"/>
        <v>0</v>
      </c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>
        <f t="shared" si="227"/>
        <v>0</v>
      </c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>
        <f t="shared" si="213"/>
        <v>0</v>
      </c>
      <c r="AV559" s="101"/>
      <c r="AW559" s="101"/>
      <c r="AX559" s="101">
        <f t="shared" si="230"/>
        <v>0</v>
      </c>
      <c r="AY559" s="101"/>
      <c r="AZ559" s="101"/>
      <c r="BA559" s="101"/>
      <c r="BB559" s="101">
        <f t="shared" si="228"/>
        <v>0</v>
      </c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</row>
    <row r="560" spans="1:67">
      <c r="A560" s="100" t="s">
        <v>1082</v>
      </c>
      <c r="B560" s="101" t="s">
        <v>1083</v>
      </c>
      <c r="C560" s="101">
        <f t="shared" si="229"/>
        <v>0</v>
      </c>
      <c r="D560" s="101">
        <f t="shared" si="222"/>
        <v>0</v>
      </c>
      <c r="E560" s="101"/>
      <c r="F560" s="101"/>
      <c r="G560" s="101"/>
      <c r="H560" s="101"/>
      <c r="I560" s="101"/>
      <c r="J560" s="101"/>
      <c r="K560" s="101"/>
      <c r="L560" s="101">
        <f t="shared" si="223"/>
        <v>0</v>
      </c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>
        <f t="shared" si="227"/>
        <v>0</v>
      </c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>
        <f t="shared" si="213"/>
        <v>0</v>
      </c>
      <c r="AV560" s="101"/>
      <c r="AW560" s="101"/>
      <c r="AX560" s="101">
        <f t="shared" si="230"/>
        <v>0</v>
      </c>
      <c r="AY560" s="101"/>
      <c r="AZ560" s="101"/>
      <c r="BA560" s="101"/>
      <c r="BB560" s="101">
        <f t="shared" si="228"/>
        <v>0</v>
      </c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</row>
    <row r="561" spans="1:67">
      <c r="A561" s="100" t="s">
        <v>1084</v>
      </c>
      <c r="B561" s="101" t="s">
        <v>192</v>
      </c>
      <c r="C561" s="101">
        <f t="shared" si="229"/>
        <v>0</v>
      </c>
      <c r="D561" s="101">
        <f t="shared" si="222"/>
        <v>0</v>
      </c>
      <c r="E561" s="101"/>
      <c r="F561" s="101"/>
      <c r="G561" s="101"/>
      <c r="H561" s="101"/>
      <c r="I561" s="101"/>
      <c r="J561" s="101"/>
      <c r="K561" s="101"/>
      <c r="L561" s="101">
        <f t="shared" si="223"/>
        <v>0</v>
      </c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>
        <f t="shared" si="227"/>
        <v>0</v>
      </c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>
        <f t="shared" si="213"/>
        <v>0</v>
      </c>
      <c r="AV561" s="101"/>
      <c r="AW561" s="101"/>
      <c r="AX561" s="101">
        <f t="shared" si="230"/>
        <v>0</v>
      </c>
      <c r="AY561" s="101"/>
      <c r="AZ561" s="101"/>
      <c r="BA561" s="101"/>
      <c r="BB561" s="101">
        <f t="shared" si="228"/>
        <v>0</v>
      </c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</row>
    <row r="562" spans="1:67">
      <c r="A562" s="100" t="s">
        <v>1085</v>
      </c>
      <c r="B562" s="101" t="s">
        <v>1086</v>
      </c>
      <c r="C562" s="101">
        <f t="shared" si="229"/>
        <v>0</v>
      </c>
      <c r="D562" s="101">
        <f t="shared" si="222"/>
        <v>0</v>
      </c>
      <c r="E562" s="101"/>
      <c r="F562" s="101"/>
      <c r="G562" s="101"/>
      <c r="H562" s="101"/>
      <c r="I562" s="101"/>
      <c r="J562" s="101"/>
      <c r="K562" s="101"/>
      <c r="L562" s="101">
        <f t="shared" si="223"/>
        <v>0</v>
      </c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>
        <f t="shared" si="227"/>
        <v>0</v>
      </c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>
        <f t="shared" si="213"/>
        <v>0</v>
      </c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</row>
    <row r="563" spans="1:67">
      <c r="A563" s="100" t="s">
        <v>1087</v>
      </c>
      <c r="B563" s="101" t="s">
        <v>167</v>
      </c>
      <c r="C563" s="101">
        <f t="shared" si="229"/>
        <v>0</v>
      </c>
      <c r="D563" s="101">
        <f t="shared" si="222"/>
        <v>0</v>
      </c>
      <c r="E563" s="101"/>
      <c r="F563" s="101"/>
      <c r="G563" s="101"/>
      <c r="H563" s="101"/>
      <c r="I563" s="101"/>
      <c r="J563" s="101"/>
      <c r="K563" s="101"/>
      <c r="L563" s="101">
        <f t="shared" si="223"/>
        <v>0</v>
      </c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>
        <f t="shared" si="227"/>
        <v>0</v>
      </c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>
        <f t="shared" si="213"/>
        <v>0</v>
      </c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</row>
    <row r="564" spans="1:67">
      <c r="A564" s="100" t="s">
        <v>1088</v>
      </c>
      <c r="B564" s="101" t="s">
        <v>1089</v>
      </c>
      <c r="C564" s="101">
        <f t="shared" si="229"/>
        <v>0</v>
      </c>
      <c r="D564" s="101">
        <f t="shared" si="222"/>
        <v>0</v>
      </c>
      <c r="E564" s="101"/>
      <c r="F564" s="101"/>
      <c r="G564" s="101"/>
      <c r="H564" s="101"/>
      <c r="I564" s="101"/>
      <c r="J564" s="101"/>
      <c r="K564" s="101"/>
      <c r="L564" s="101">
        <f t="shared" si="223"/>
        <v>0</v>
      </c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>
        <f t="shared" si="227"/>
        <v>0</v>
      </c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>
        <f t="shared" si="213"/>
        <v>0</v>
      </c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</row>
    <row r="565" spans="1:67">
      <c r="A565" s="100" t="s">
        <v>1090</v>
      </c>
      <c r="B565" s="101" t="s">
        <v>1091</v>
      </c>
      <c r="C565" s="101">
        <f t="shared" si="229"/>
        <v>0</v>
      </c>
      <c r="D565" s="101">
        <f t="shared" si="222"/>
        <v>0</v>
      </c>
      <c r="E565" s="101"/>
      <c r="F565" s="101"/>
      <c r="G565" s="101"/>
      <c r="H565" s="101"/>
      <c r="I565" s="101"/>
      <c r="J565" s="101"/>
      <c r="K565" s="101"/>
      <c r="L565" s="101">
        <f t="shared" si="223"/>
        <v>0</v>
      </c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>
        <f t="shared" si="227"/>
        <v>0</v>
      </c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>
        <f t="shared" si="213"/>
        <v>0</v>
      </c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</row>
    <row r="566" spans="1:67">
      <c r="A566" s="100" t="s">
        <v>1092</v>
      </c>
      <c r="B566" s="101" t="s">
        <v>1093</v>
      </c>
      <c r="C566" s="101">
        <f t="shared" si="229"/>
        <v>0</v>
      </c>
      <c r="D566" s="101">
        <f t="shared" si="222"/>
        <v>0</v>
      </c>
      <c r="E566" s="101"/>
      <c r="F566" s="101"/>
      <c r="G566" s="101"/>
      <c r="H566" s="101"/>
      <c r="I566" s="101"/>
      <c r="J566" s="101"/>
      <c r="K566" s="101"/>
      <c r="L566" s="101">
        <f t="shared" si="223"/>
        <v>0</v>
      </c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>
        <f t="shared" si="227"/>
        <v>0</v>
      </c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>
        <f t="shared" si="213"/>
        <v>0</v>
      </c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</row>
    <row r="567" spans="1:67">
      <c r="A567" s="100">
        <v>2200199</v>
      </c>
      <c r="B567" s="101" t="s">
        <v>1094</v>
      </c>
      <c r="C567" s="101">
        <f t="shared" si="229"/>
        <v>211</v>
      </c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>
        <f t="shared" si="213"/>
        <v>211</v>
      </c>
      <c r="AV567" s="101"/>
      <c r="AW567" s="101">
        <v>211</v>
      </c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</row>
    <row r="568" spans="1:67">
      <c r="A568" s="100" t="s">
        <v>1095</v>
      </c>
      <c r="B568" s="101" t="s">
        <v>1096</v>
      </c>
      <c r="C568" s="101">
        <f t="shared" si="229"/>
        <v>0</v>
      </c>
      <c r="D568" s="101">
        <f t="shared" si="222"/>
        <v>0</v>
      </c>
      <c r="E568" s="101"/>
      <c r="F568" s="101"/>
      <c r="G568" s="101"/>
      <c r="H568" s="101"/>
      <c r="I568" s="101"/>
      <c r="J568" s="101"/>
      <c r="K568" s="101"/>
      <c r="L568" s="101">
        <f t="shared" si="223"/>
        <v>0</v>
      </c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>
        <f t="shared" si="227"/>
        <v>0</v>
      </c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</row>
    <row r="569" spans="1:67">
      <c r="A569" s="100" t="s">
        <v>1097</v>
      </c>
      <c r="B569" s="101" t="s">
        <v>1098</v>
      </c>
      <c r="C569" s="101">
        <f t="shared" si="229"/>
        <v>0</v>
      </c>
      <c r="D569" s="101">
        <f t="shared" si="222"/>
        <v>0</v>
      </c>
      <c r="E569" s="101"/>
      <c r="F569" s="101"/>
      <c r="G569" s="101"/>
      <c r="H569" s="101"/>
      <c r="I569" s="101"/>
      <c r="J569" s="101"/>
      <c r="K569" s="101"/>
      <c r="L569" s="101">
        <f t="shared" si="223"/>
        <v>0</v>
      </c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>
        <f t="shared" si="227"/>
        <v>0</v>
      </c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</row>
    <row r="570" spans="1:67">
      <c r="A570" s="100" t="s">
        <v>1099</v>
      </c>
      <c r="B570" s="101" t="s">
        <v>1100</v>
      </c>
      <c r="C570" s="101">
        <f t="shared" si="229"/>
        <v>32.7772885</v>
      </c>
      <c r="D570" s="101">
        <f t="shared" si="222"/>
        <v>28.6739385</v>
      </c>
      <c r="E570" s="101">
        <f>E571</f>
        <v>8.8764</v>
      </c>
      <c r="F570" s="101">
        <f t="shared" ref="F570:AI570" si="231">F571</f>
        <v>0</v>
      </c>
      <c r="G570" s="101">
        <f t="shared" si="231"/>
        <v>0</v>
      </c>
      <c r="H570" s="101">
        <f t="shared" si="231"/>
        <v>7.9961385</v>
      </c>
      <c r="I570" s="101">
        <f t="shared" si="231"/>
        <v>0</v>
      </c>
      <c r="J570" s="101">
        <f t="shared" si="231"/>
        <v>11.8014</v>
      </c>
      <c r="K570" s="101">
        <f t="shared" si="231"/>
        <v>0</v>
      </c>
      <c r="L570" s="101">
        <f t="shared" si="223"/>
        <v>2.53265</v>
      </c>
      <c r="M570" s="101">
        <f t="shared" si="231"/>
        <v>0.135</v>
      </c>
      <c r="N570" s="101">
        <f t="shared" si="231"/>
        <v>0</v>
      </c>
      <c r="O570" s="101">
        <f t="shared" si="231"/>
        <v>0</v>
      </c>
      <c r="P570" s="101">
        <f t="shared" si="231"/>
        <v>0.009</v>
      </c>
      <c r="Q570" s="101">
        <f t="shared" si="231"/>
        <v>0.126</v>
      </c>
      <c r="R570" s="101">
        <f t="shared" si="231"/>
        <v>0.081</v>
      </c>
      <c r="S570" s="101">
        <f t="shared" si="231"/>
        <v>0.26</v>
      </c>
      <c r="T570" s="101">
        <f t="shared" si="231"/>
        <v>0</v>
      </c>
      <c r="U570" s="101">
        <f t="shared" si="231"/>
        <v>0.27</v>
      </c>
      <c r="V570" s="101">
        <f t="shared" si="231"/>
        <v>0</v>
      </c>
      <c r="W570" s="101">
        <f t="shared" si="231"/>
        <v>0</v>
      </c>
      <c r="X570" s="101">
        <f t="shared" si="231"/>
        <v>0</v>
      </c>
      <c r="Y570" s="101">
        <f t="shared" si="231"/>
        <v>0.027</v>
      </c>
      <c r="Z570" s="101">
        <f t="shared" si="231"/>
        <v>0.310167</v>
      </c>
      <c r="AA570" s="101">
        <f t="shared" si="231"/>
        <v>0.02376</v>
      </c>
      <c r="AB570" s="101">
        <f t="shared" si="231"/>
        <v>0</v>
      </c>
      <c r="AC570" s="101">
        <f t="shared" si="231"/>
        <v>0</v>
      </c>
      <c r="AD570" s="101">
        <f t="shared" si="231"/>
        <v>0</v>
      </c>
      <c r="AE570" s="101">
        <f t="shared" si="231"/>
        <v>0</v>
      </c>
      <c r="AF570" s="101">
        <f t="shared" si="231"/>
        <v>0.310167</v>
      </c>
      <c r="AG570" s="101">
        <f t="shared" si="231"/>
        <v>0.413556</v>
      </c>
      <c r="AH570" s="101">
        <f t="shared" si="231"/>
        <v>0.54</v>
      </c>
      <c r="AI570" s="101">
        <f t="shared" si="231"/>
        <v>0.027</v>
      </c>
      <c r="AJ570" s="101">
        <f t="shared" si="227"/>
        <v>1.5707</v>
      </c>
      <c r="AK570" s="101">
        <f t="shared" ref="AK570:AT570" si="232">AK571</f>
        <v>0</v>
      </c>
      <c r="AL570" s="101">
        <f t="shared" si="232"/>
        <v>0</v>
      </c>
      <c r="AM570" s="101">
        <f t="shared" si="232"/>
        <v>0</v>
      </c>
      <c r="AN570" s="101">
        <f t="shared" si="232"/>
        <v>0</v>
      </c>
      <c r="AO570" s="101">
        <f t="shared" si="232"/>
        <v>0</v>
      </c>
      <c r="AP570" s="101">
        <f t="shared" si="232"/>
        <v>0</v>
      </c>
      <c r="AQ570" s="101">
        <f t="shared" si="232"/>
        <v>0</v>
      </c>
      <c r="AR570" s="101">
        <f t="shared" si="232"/>
        <v>0</v>
      </c>
      <c r="AS570" s="101">
        <f t="shared" si="232"/>
        <v>0</v>
      </c>
      <c r="AT570" s="101">
        <f t="shared" si="232"/>
        <v>1.5707</v>
      </c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</row>
    <row r="571" spans="1:67">
      <c r="A571" s="100" t="s">
        <v>1101</v>
      </c>
      <c r="B571" s="101" t="s">
        <v>1102</v>
      </c>
      <c r="C571" s="101">
        <f t="shared" si="229"/>
        <v>32.7772885</v>
      </c>
      <c r="D571" s="101">
        <f t="shared" si="222"/>
        <v>28.6739385</v>
      </c>
      <c r="E571" s="101">
        <v>8.8764</v>
      </c>
      <c r="F571" s="101">
        <v>0</v>
      </c>
      <c r="G571" s="101">
        <v>0</v>
      </c>
      <c r="H571" s="101">
        <v>7.9961385</v>
      </c>
      <c r="I571" s="101"/>
      <c r="J571" s="101">
        <v>11.8014</v>
      </c>
      <c r="K571" s="101">
        <v>0</v>
      </c>
      <c r="L571" s="101">
        <f t="shared" si="223"/>
        <v>2.53265</v>
      </c>
      <c r="M571" s="101">
        <v>0.135</v>
      </c>
      <c r="N571" s="101">
        <v>0</v>
      </c>
      <c r="O571" s="101"/>
      <c r="P571" s="101">
        <v>0.009</v>
      </c>
      <c r="Q571" s="101">
        <v>0.126</v>
      </c>
      <c r="R571" s="101">
        <v>0.081</v>
      </c>
      <c r="S571" s="101">
        <v>0.26</v>
      </c>
      <c r="T571" s="101"/>
      <c r="U571" s="101">
        <v>0.27</v>
      </c>
      <c r="V571" s="101"/>
      <c r="W571" s="101">
        <v>0</v>
      </c>
      <c r="X571" s="101"/>
      <c r="Y571" s="101">
        <v>0.027</v>
      </c>
      <c r="Z571" s="101">
        <v>0.310167</v>
      </c>
      <c r="AA571" s="101">
        <v>0.02376</v>
      </c>
      <c r="AB571" s="101">
        <v>0</v>
      </c>
      <c r="AC571" s="101"/>
      <c r="AD571" s="101"/>
      <c r="AE571" s="101"/>
      <c r="AF571" s="101">
        <v>0.310167</v>
      </c>
      <c r="AG571" s="101">
        <v>0.413556</v>
      </c>
      <c r="AH571" s="101">
        <v>0.54</v>
      </c>
      <c r="AI571" s="101">
        <v>0.027</v>
      </c>
      <c r="AJ571" s="101">
        <f t="shared" si="227"/>
        <v>1.5707</v>
      </c>
      <c r="AK571" s="101"/>
      <c r="AL571" s="101"/>
      <c r="AM571" s="101"/>
      <c r="AN571" s="101"/>
      <c r="AO571" s="101"/>
      <c r="AP571" s="101"/>
      <c r="AQ571" s="101">
        <v>0</v>
      </c>
      <c r="AR571" s="101"/>
      <c r="AS571" s="101"/>
      <c r="AT571" s="101">
        <v>1.5707</v>
      </c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</row>
    <row r="572" spans="1:67">
      <c r="A572" s="100" t="s">
        <v>1103</v>
      </c>
      <c r="B572" s="101" t="s">
        <v>1104</v>
      </c>
      <c r="C572" s="101">
        <f t="shared" si="229"/>
        <v>0</v>
      </c>
      <c r="D572" s="101">
        <f t="shared" si="222"/>
        <v>0</v>
      </c>
      <c r="E572" s="101"/>
      <c r="F572" s="101"/>
      <c r="G572" s="101"/>
      <c r="H572" s="101"/>
      <c r="I572" s="101"/>
      <c r="J572" s="101"/>
      <c r="K572" s="101"/>
      <c r="L572" s="101">
        <f t="shared" si="223"/>
        <v>0</v>
      </c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>
        <f t="shared" si="227"/>
        <v>0</v>
      </c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</row>
    <row r="573" spans="1:67">
      <c r="A573" s="100" t="s">
        <v>1105</v>
      </c>
      <c r="B573" s="101" t="s">
        <v>141</v>
      </c>
      <c r="C573" s="101">
        <f t="shared" si="229"/>
        <v>366.7857</v>
      </c>
      <c r="D573" s="101">
        <f t="shared" si="222"/>
        <v>0</v>
      </c>
      <c r="E573" s="101"/>
      <c r="F573" s="101"/>
      <c r="G573" s="101"/>
      <c r="H573" s="101"/>
      <c r="I573" s="101"/>
      <c r="J573" s="101"/>
      <c r="K573" s="101"/>
      <c r="L573" s="101">
        <f t="shared" si="223"/>
        <v>0</v>
      </c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>
        <f>AJ574+AJ576</f>
        <v>366.7857</v>
      </c>
      <c r="AK573" s="101">
        <f t="shared" ref="AK573:AT573" si="233">AK576+AK578</f>
        <v>0</v>
      </c>
      <c r="AL573" s="101">
        <f t="shared" si="233"/>
        <v>0</v>
      </c>
      <c r="AM573" s="101">
        <f t="shared" si="233"/>
        <v>0</v>
      </c>
      <c r="AN573" s="101">
        <f t="shared" si="233"/>
        <v>0</v>
      </c>
      <c r="AO573" s="101">
        <f t="shared" si="233"/>
        <v>0</v>
      </c>
      <c r="AP573" s="101">
        <f t="shared" si="233"/>
        <v>0</v>
      </c>
      <c r="AQ573" s="101">
        <f t="shared" si="233"/>
        <v>0</v>
      </c>
      <c r="AR573" s="101">
        <f t="shared" si="233"/>
        <v>0</v>
      </c>
      <c r="AS573" s="101">
        <f t="shared" si="233"/>
        <v>366.7857</v>
      </c>
      <c r="AT573" s="101">
        <f t="shared" si="233"/>
        <v>0</v>
      </c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>
        <v>10</v>
      </c>
    </row>
    <row r="574" spans="1:67">
      <c r="A574" s="100">
        <v>22101</v>
      </c>
      <c r="B574" s="101" t="s">
        <v>1106</v>
      </c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>
        <f>AJ575</f>
        <v>0</v>
      </c>
      <c r="AK574" s="101">
        <f t="shared" ref="AK574:AQ574" si="234">AK575</f>
        <v>0</v>
      </c>
      <c r="AL574" s="101">
        <f t="shared" si="234"/>
        <v>0</v>
      </c>
      <c r="AM574" s="101">
        <f t="shared" si="234"/>
        <v>0</v>
      </c>
      <c r="AN574" s="101">
        <f t="shared" si="234"/>
        <v>0</v>
      </c>
      <c r="AO574" s="101">
        <f t="shared" si="234"/>
        <v>0</v>
      </c>
      <c r="AP574" s="101">
        <f t="shared" si="234"/>
        <v>0</v>
      </c>
      <c r="AQ574" s="101">
        <f t="shared" si="234"/>
        <v>0</v>
      </c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</row>
    <row r="575" spans="1:67">
      <c r="A575" s="100">
        <v>2210105</v>
      </c>
      <c r="B575" s="101" t="s">
        <v>1107</v>
      </c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>
        <f>SUM(AK575:AT575)</f>
        <v>0</v>
      </c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>
        <v>10</v>
      </c>
    </row>
    <row r="576" spans="1:67">
      <c r="A576" s="100" t="s">
        <v>1108</v>
      </c>
      <c r="B576" s="101" t="s">
        <v>1109</v>
      </c>
      <c r="C576" s="101">
        <f t="shared" ref="C576:C614" si="235">D576+L576+AJ576+AU576+AX576+BB576+BK576</f>
        <v>366.7857</v>
      </c>
      <c r="D576" s="101">
        <f t="shared" ref="D576:D612" si="236">SUM(E576:K576)</f>
        <v>0</v>
      </c>
      <c r="E576" s="101"/>
      <c r="F576" s="101"/>
      <c r="G576" s="101"/>
      <c r="H576" s="101"/>
      <c r="I576" s="101"/>
      <c r="J576" s="101"/>
      <c r="K576" s="101"/>
      <c r="L576" s="101">
        <f t="shared" ref="L576:L605" si="237">SUM(M576:AI576)</f>
        <v>0</v>
      </c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>
        <f>SUM(AJ577)</f>
        <v>366.7857</v>
      </c>
      <c r="AK576" s="101">
        <f t="shared" ref="AK576:AT576" si="238">SUM(AK577)</f>
        <v>0</v>
      </c>
      <c r="AL576" s="101">
        <f t="shared" si="238"/>
        <v>0</v>
      </c>
      <c r="AM576" s="101">
        <f t="shared" si="238"/>
        <v>0</v>
      </c>
      <c r="AN576" s="101">
        <f t="shared" si="238"/>
        <v>0</v>
      </c>
      <c r="AO576" s="101">
        <f t="shared" si="238"/>
        <v>0</v>
      </c>
      <c r="AP576" s="101">
        <f t="shared" si="238"/>
        <v>0</v>
      </c>
      <c r="AQ576" s="101">
        <f t="shared" si="238"/>
        <v>0</v>
      </c>
      <c r="AR576" s="101">
        <f t="shared" si="238"/>
        <v>0</v>
      </c>
      <c r="AS576" s="101">
        <f t="shared" si="238"/>
        <v>366.7857</v>
      </c>
      <c r="AT576" s="101">
        <f t="shared" si="238"/>
        <v>0</v>
      </c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</row>
    <row r="577" spans="1:67">
      <c r="A577" s="100" t="s">
        <v>1110</v>
      </c>
      <c r="B577" s="101" t="s">
        <v>1111</v>
      </c>
      <c r="C577" s="101">
        <f t="shared" si="235"/>
        <v>366.7857</v>
      </c>
      <c r="D577" s="101">
        <f t="shared" si="236"/>
        <v>0</v>
      </c>
      <c r="E577" s="101"/>
      <c r="F577" s="101"/>
      <c r="G577" s="101"/>
      <c r="H577" s="101"/>
      <c r="I577" s="101"/>
      <c r="J577" s="101"/>
      <c r="K577" s="101"/>
      <c r="L577" s="101">
        <f t="shared" si="237"/>
        <v>0</v>
      </c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>
        <f t="shared" ref="AJ577:AJ605" si="239">SUM(AK577:AT577)</f>
        <v>366.7857</v>
      </c>
      <c r="AK577" s="101"/>
      <c r="AL577" s="101"/>
      <c r="AM577" s="101"/>
      <c r="AN577" s="101"/>
      <c r="AO577" s="101"/>
      <c r="AP577" s="101"/>
      <c r="AQ577" s="101"/>
      <c r="AR577" s="101"/>
      <c r="AS577" s="101">
        <v>366.7857</v>
      </c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</row>
    <row r="578" spans="1:67">
      <c r="A578" s="100" t="s">
        <v>1112</v>
      </c>
      <c r="B578" s="101" t="s">
        <v>1113</v>
      </c>
      <c r="C578" s="101">
        <f t="shared" si="235"/>
        <v>0</v>
      </c>
      <c r="D578" s="101">
        <f t="shared" si="236"/>
        <v>0</v>
      </c>
      <c r="E578" s="101"/>
      <c r="F578" s="101"/>
      <c r="G578" s="101"/>
      <c r="H578" s="101"/>
      <c r="I578" s="101"/>
      <c r="J578" s="101"/>
      <c r="K578" s="101"/>
      <c r="L578" s="101">
        <f t="shared" si="237"/>
        <v>0</v>
      </c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>
        <f t="shared" si="239"/>
        <v>0</v>
      </c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</row>
    <row r="579" spans="1:67">
      <c r="A579" s="100" t="s">
        <v>1114</v>
      </c>
      <c r="B579" s="101" t="s">
        <v>1115</v>
      </c>
      <c r="C579" s="101">
        <f t="shared" si="235"/>
        <v>0</v>
      </c>
      <c r="D579" s="101">
        <f t="shared" si="236"/>
        <v>0</v>
      </c>
      <c r="E579" s="101"/>
      <c r="F579" s="101"/>
      <c r="G579" s="101"/>
      <c r="H579" s="101"/>
      <c r="I579" s="101"/>
      <c r="J579" s="101"/>
      <c r="K579" s="101"/>
      <c r="L579" s="101">
        <f t="shared" si="237"/>
        <v>0</v>
      </c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>
        <f t="shared" si="239"/>
        <v>0</v>
      </c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</row>
    <row r="580" spans="1:67">
      <c r="A580" s="100" t="s">
        <v>1116</v>
      </c>
      <c r="B580" s="101" t="s">
        <v>1117</v>
      </c>
      <c r="C580" s="101">
        <f t="shared" si="235"/>
        <v>0</v>
      </c>
      <c r="D580" s="101">
        <f t="shared" si="236"/>
        <v>0</v>
      </c>
      <c r="E580" s="101"/>
      <c r="F580" s="101"/>
      <c r="G580" s="101"/>
      <c r="H580" s="101"/>
      <c r="I580" s="101"/>
      <c r="J580" s="101"/>
      <c r="K580" s="101"/>
      <c r="L580" s="101">
        <f t="shared" si="237"/>
        <v>0</v>
      </c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>
        <f t="shared" si="239"/>
        <v>0</v>
      </c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  <c r="BM580" s="101"/>
      <c r="BN580" s="101"/>
      <c r="BO580" s="101"/>
    </row>
    <row r="581" spans="1:67">
      <c r="A581" s="100" t="s">
        <v>1118</v>
      </c>
      <c r="B581" s="101" t="s">
        <v>1119</v>
      </c>
      <c r="C581" s="101">
        <f t="shared" si="235"/>
        <v>0</v>
      </c>
      <c r="D581" s="101">
        <f t="shared" si="236"/>
        <v>0</v>
      </c>
      <c r="E581" s="101"/>
      <c r="F581" s="101"/>
      <c r="G581" s="101"/>
      <c r="H581" s="101"/>
      <c r="I581" s="101"/>
      <c r="J581" s="101"/>
      <c r="K581" s="101"/>
      <c r="L581" s="101">
        <f t="shared" si="237"/>
        <v>0</v>
      </c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>
        <f t="shared" si="239"/>
        <v>0</v>
      </c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  <c r="BM581" s="101"/>
      <c r="BN581" s="101"/>
      <c r="BO581" s="101"/>
    </row>
    <row r="582" spans="1:67">
      <c r="A582" s="100" t="s">
        <v>1120</v>
      </c>
      <c r="B582" s="101" t="s">
        <v>167</v>
      </c>
      <c r="C582" s="101">
        <f t="shared" si="235"/>
        <v>0</v>
      </c>
      <c r="D582" s="101">
        <f t="shared" si="236"/>
        <v>0</v>
      </c>
      <c r="E582" s="101"/>
      <c r="F582" s="101"/>
      <c r="G582" s="101"/>
      <c r="H582" s="101"/>
      <c r="I582" s="101"/>
      <c r="J582" s="101"/>
      <c r="K582" s="101"/>
      <c r="L582" s="101">
        <f t="shared" si="237"/>
        <v>0</v>
      </c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>
        <f t="shared" si="239"/>
        <v>0</v>
      </c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</row>
    <row r="583" spans="1:67">
      <c r="A583" s="100" t="s">
        <v>1121</v>
      </c>
      <c r="B583" s="101" t="s">
        <v>169</v>
      </c>
      <c r="C583" s="101">
        <f t="shared" si="235"/>
        <v>0</v>
      </c>
      <c r="D583" s="101">
        <f t="shared" si="236"/>
        <v>0</v>
      </c>
      <c r="E583" s="101"/>
      <c r="F583" s="101"/>
      <c r="G583" s="101"/>
      <c r="H583" s="101"/>
      <c r="I583" s="101"/>
      <c r="J583" s="101"/>
      <c r="K583" s="101"/>
      <c r="L583" s="101">
        <f t="shared" si="237"/>
        <v>0</v>
      </c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>
        <f t="shared" si="239"/>
        <v>0</v>
      </c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  <c r="BM583" s="101"/>
      <c r="BN583" s="101"/>
      <c r="BO583" s="101"/>
    </row>
    <row r="584" spans="1:67">
      <c r="A584" s="100" t="s">
        <v>1122</v>
      </c>
      <c r="B584" s="101" t="s">
        <v>1123</v>
      </c>
      <c r="C584" s="101">
        <f t="shared" si="235"/>
        <v>0</v>
      </c>
      <c r="D584" s="101">
        <f t="shared" si="236"/>
        <v>0</v>
      </c>
      <c r="E584" s="101"/>
      <c r="F584" s="101"/>
      <c r="G584" s="101"/>
      <c r="H584" s="101"/>
      <c r="I584" s="101"/>
      <c r="J584" s="101"/>
      <c r="K584" s="101"/>
      <c r="L584" s="101">
        <f t="shared" si="237"/>
        <v>0</v>
      </c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>
        <f t="shared" si="239"/>
        <v>0</v>
      </c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</row>
    <row r="585" spans="1:67">
      <c r="A585" s="100" t="s">
        <v>1124</v>
      </c>
      <c r="B585" s="101" t="s">
        <v>1125</v>
      </c>
      <c r="C585" s="101">
        <f t="shared" si="235"/>
        <v>0</v>
      </c>
      <c r="D585" s="101">
        <f t="shared" si="236"/>
        <v>0</v>
      </c>
      <c r="E585" s="101"/>
      <c r="F585" s="101"/>
      <c r="G585" s="101"/>
      <c r="H585" s="101"/>
      <c r="I585" s="101"/>
      <c r="J585" s="101"/>
      <c r="K585" s="101"/>
      <c r="L585" s="101">
        <f t="shared" si="237"/>
        <v>0</v>
      </c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>
        <f t="shared" si="239"/>
        <v>0</v>
      </c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  <c r="BE585" s="101"/>
      <c r="BF585" s="101"/>
      <c r="BG585" s="101"/>
      <c r="BH585" s="101"/>
      <c r="BI585" s="101"/>
      <c r="BJ585" s="101"/>
      <c r="BK585" s="101"/>
      <c r="BL585" s="101"/>
      <c r="BM585" s="101"/>
      <c r="BN585" s="101"/>
      <c r="BO585" s="101"/>
    </row>
    <row r="586" spans="1:67">
      <c r="A586" s="100" t="s">
        <v>1126</v>
      </c>
      <c r="B586" s="101" t="s">
        <v>1127</v>
      </c>
      <c r="C586" s="101">
        <f t="shared" si="235"/>
        <v>0</v>
      </c>
      <c r="D586" s="101">
        <f t="shared" si="236"/>
        <v>0</v>
      </c>
      <c r="E586" s="101"/>
      <c r="F586" s="101"/>
      <c r="G586" s="101"/>
      <c r="H586" s="101"/>
      <c r="I586" s="101"/>
      <c r="J586" s="101"/>
      <c r="K586" s="101"/>
      <c r="L586" s="101">
        <f t="shared" si="237"/>
        <v>0</v>
      </c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>
        <f t="shared" si="239"/>
        <v>0</v>
      </c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101"/>
      <c r="BE586" s="101"/>
      <c r="BF586" s="101"/>
      <c r="BG586" s="101"/>
      <c r="BH586" s="101"/>
      <c r="BI586" s="101"/>
      <c r="BJ586" s="101"/>
      <c r="BK586" s="101"/>
      <c r="BL586" s="101"/>
      <c r="BM586" s="101"/>
      <c r="BN586" s="101"/>
      <c r="BO586" s="101"/>
    </row>
    <row r="587" spans="1:67">
      <c r="A587" s="100">
        <v>2220160</v>
      </c>
      <c r="B587" s="101" t="s">
        <v>192</v>
      </c>
      <c r="C587" s="101">
        <f t="shared" si="235"/>
        <v>0</v>
      </c>
      <c r="D587" s="101">
        <f t="shared" si="236"/>
        <v>0</v>
      </c>
      <c r="E587" s="101"/>
      <c r="F587" s="101"/>
      <c r="G587" s="101"/>
      <c r="H587" s="101"/>
      <c r="I587" s="101"/>
      <c r="J587" s="101"/>
      <c r="K587" s="101"/>
      <c r="L587" s="101">
        <f t="shared" si="237"/>
        <v>0</v>
      </c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>
        <f t="shared" si="239"/>
        <v>0</v>
      </c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  <c r="BE587" s="101"/>
      <c r="BF587" s="101"/>
      <c r="BG587" s="101"/>
      <c r="BH587" s="101"/>
      <c r="BI587" s="101"/>
      <c r="BJ587" s="101"/>
      <c r="BK587" s="101"/>
      <c r="BL587" s="101"/>
      <c r="BM587" s="101"/>
      <c r="BN587" s="101"/>
      <c r="BO587" s="101"/>
    </row>
    <row r="588" spans="1:67">
      <c r="A588" s="100" t="s">
        <v>1128</v>
      </c>
      <c r="B588" s="101" t="s">
        <v>1129</v>
      </c>
      <c r="C588" s="101">
        <f t="shared" si="235"/>
        <v>0</v>
      </c>
      <c r="D588" s="101">
        <f t="shared" si="236"/>
        <v>0</v>
      </c>
      <c r="E588" s="101"/>
      <c r="F588" s="101"/>
      <c r="G588" s="101"/>
      <c r="H588" s="101"/>
      <c r="I588" s="101"/>
      <c r="J588" s="101"/>
      <c r="K588" s="101"/>
      <c r="L588" s="101">
        <f t="shared" si="237"/>
        <v>0</v>
      </c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>
        <f t="shared" si="239"/>
        <v>0</v>
      </c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101"/>
      <c r="BE588" s="101"/>
      <c r="BF588" s="101"/>
      <c r="BG588" s="101"/>
      <c r="BH588" s="101"/>
      <c r="BI588" s="101"/>
      <c r="BJ588" s="101"/>
      <c r="BK588" s="101"/>
      <c r="BL588" s="101"/>
      <c r="BM588" s="101"/>
      <c r="BN588" s="101"/>
      <c r="BO588" s="101"/>
    </row>
    <row r="589" spans="1:67">
      <c r="A589" s="100" t="s">
        <v>1130</v>
      </c>
      <c r="B589" s="101" t="s">
        <v>143</v>
      </c>
      <c r="C589" s="101">
        <f t="shared" si="235"/>
        <v>230</v>
      </c>
      <c r="D589" s="101">
        <f t="shared" si="236"/>
        <v>0</v>
      </c>
      <c r="E589" s="101"/>
      <c r="F589" s="101"/>
      <c r="G589" s="101"/>
      <c r="H589" s="101"/>
      <c r="I589" s="101"/>
      <c r="J589" s="101"/>
      <c r="K589" s="101"/>
      <c r="L589" s="101">
        <f t="shared" si="237"/>
        <v>0</v>
      </c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>
        <f t="shared" si="239"/>
        <v>0</v>
      </c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>
        <f>SUM(BL589:BN589)</f>
        <v>230</v>
      </c>
      <c r="BL589" s="101"/>
      <c r="BM589" s="101"/>
      <c r="BN589" s="101">
        <v>230</v>
      </c>
      <c r="BO589" s="101"/>
    </row>
    <row r="590" spans="1:67">
      <c r="A590" s="100" t="s">
        <v>1130</v>
      </c>
      <c r="B590" s="101" t="s">
        <v>143</v>
      </c>
      <c r="C590" s="101">
        <f t="shared" si="235"/>
        <v>230</v>
      </c>
      <c r="D590" s="101">
        <f t="shared" si="236"/>
        <v>0</v>
      </c>
      <c r="E590" s="101"/>
      <c r="F590" s="101"/>
      <c r="G590" s="101"/>
      <c r="H590" s="101"/>
      <c r="I590" s="101"/>
      <c r="J590" s="101"/>
      <c r="K590" s="101"/>
      <c r="L590" s="101">
        <f t="shared" si="237"/>
        <v>0</v>
      </c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>
        <f t="shared" si="239"/>
        <v>0</v>
      </c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101"/>
      <c r="BE590" s="101"/>
      <c r="BF590" s="101"/>
      <c r="BG590" s="101"/>
      <c r="BH590" s="101"/>
      <c r="BI590" s="101"/>
      <c r="BJ590" s="101"/>
      <c r="BK590" s="101">
        <f t="shared" ref="BK590:BK611" si="240">SUM(BL590:BN590)</f>
        <v>230</v>
      </c>
      <c r="BL590" s="101"/>
      <c r="BM590" s="101"/>
      <c r="BN590" s="101">
        <v>230</v>
      </c>
      <c r="BO590" s="101"/>
    </row>
    <row r="591" spans="1:67">
      <c r="A591" s="100" t="s">
        <v>1130</v>
      </c>
      <c r="B591" s="101" t="s">
        <v>143</v>
      </c>
      <c r="C591" s="101">
        <f t="shared" si="235"/>
        <v>230</v>
      </c>
      <c r="D591" s="101">
        <f t="shared" si="236"/>
        <v>0</v>
      </c>
      <c r="E591" s="101"/>
      <c r="F591" s="101"/>
      <c r="G591" s="101"/>
      <c r="H591" s="101"/>
      <c r="I591" s="101"/>
      <c r="J591" s="101"/>
      <c r="K591" s="101"/>
      <c r="L591" s="101">
        <f t="shared" si="237"/>
        <v>0</v>
      </c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>
        <f t="shared" si="239"/>
        <v>0</v>
      </c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101"/>
      <c r="BE591" s="101"/>
      <c r="BF591" s="101"/>
      <c r="BG591" s="101"/>
      <c r="BH591" s="101"/>
      <c r="BI591" s="101"/>
      <c r="BJ591" s="101"/>
      <c r="BK591" s="101">
        <f t="shared" si="240"/>
        <v>230</v>
      </c>
      <c r="BL591" s="101"/>
      <c r="BM591" s="101"/>
      <c r="BN591" s="101">
        <v>230</v>
      </c>
      <c r="BO591" s="101"/>
    </row>
    <row r="592" spans="1:67">
      <c r="A592" s="100" t="s">
        <v>1131</v>
      </c>
      <c r="B592" s="101" t="s">
        <v>1132</v>
      </c>
      <c r="C592" s="101">
        <f t="shared" si="235"/>
        <v>0</v>
      </c>
      <c r="D592" s="101">
        <f t="shared" si="236"/>
        <v>0</v>
      </c>
      <c r="E592" s="101"/>
      <c r="F592" s="101"/>
      <c r="G592" s="101"/>
      <c r="H592" s="101"/>
      <c r="I592" s="101"/>
      <c r="J592" s="101"/>
      <c r="K592" s="101"/>
      <c r="L592" s="101">
        <f t="shared" si="237"/>
        <v>0</v>
      </c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>
        <f t="shared" si="239"/>
        <v>0</v>
      </c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  <c r="BE592" s="101"/>
      <c r="BF592" s="101"/>
      <c r="BG592" s="101"/>
      <c r="BH592" s="101"/>
      <c r="BI592" s="101"/>
      <c r="BJ592" s="101"/>
      <c r="BK592" s="101">
        <f t="shared" si="240"/>
        <v>0</v>
      </c>
      <c r="BL592" s="101"/>
      <c r="BM592" s="101"/>
      <c r="BN592" s="101"/>
      <c r="BO592" s="101"/>
    </row>
    <row r="593" spans="1:67">
      <c r="A593" s="100" t="s">
        <v>1133</v>
      </c>
      <c r="B593" s="101" t="s">
        <v>1134</v>
      </c>
      <c r="C593" s="101">
        <f t="shared" si="235"/>
        <v>0</v>
      </c>
      <c r="D593" s="101">
        <f t="shared" si="236"/>
        <v>0</v>
      </c>
      <c r="E593" s="101"/>
      <c r="F593" s="101"/>
      <c r="G593" s="101"/>
      <c r="H593" s="101"/>
      <c r="I593" s="101"/>
      <c r="J593" s="101"/>
      <c r="K593" s="101"/>
      <c r="L593" s="101">
        <f t="shared" si="237"/>
        <v>0</v>
      </c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>
        <f t="shared" si="239"/>
        <v>0</v>
      </c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  <c r="BE593" s="101"/>
      <c r="BF593" s="101"/>
      <c r="BG593" s="101"/>
      <c r="BH593" s="101"/>
      <c r="BI593" s="101"/>
      <c r="BJ593" s="101"/>
      <c r="BK593" s="101">
        <f t="shared" si="240"/>
        <v>0</v>
      </c>
      <c r="BL593" s="101"/>
      <c r="BM593" s="101"/>
      <c r="BN593" s="101"/>
      <c r="BO593" s="101"/>
    </row>
    <row r="594" spans="1:67">
      <c r="A594" s="100" t="s">
        <v>1133</v>
      </c>
      <c r="B594" s="101" t="s">
        <v>1134</v>
      </c>
      <c r="C594" s="101">
        <f t="shared" si="235"/>
        <v>0</v>
      </c>
      <c r="D594" s="101">
        <f t="shared" si="236"/>
        <v>0</v>
      </c>
      <c r="E594" s="101"/>
      <c r="F594" s="101"/>
      <c r="G594" s="101"/>
      <c r="H594" s="101"/>
      <c r="I594" s="101"/>
      <c r="J594" s="101"/>
      <c r="K594" s="101"/>
      <c r="L594" s="101">
        <f t="shared" si="237"/>
        <v>0</v>
      </c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>
        <f t="shared" si="239"/>
        <v>0</v>
      </c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101"/>
      <c r="BE594" s="101"/>
      <c r="BF594" s="101"/>
      <c r="BG594" s="101"/>
      <c r="BH594" s="101"/>
      <c r="BI594" s="101"/>
      <c r="BJ594" s="101"/>
      <c r="BK594" s="101">
        <f t="shared" si="240"/>
        <v>0</v>
      </c>
      <c r="BL594" s="101"/>
      <c r="BM594" s="101"/>
      <c r="BN594" s="101"/>
      <c r="BO594" s="101"/>
    </row>
    <row r="595" spans="1:67">
      <c r="A595" s="100" t="s">
        <v>1135</v>
      </c>
      <c r="B595" s="101" t="s">
        <v>1136</v>
      </c>
      <c r="C595" s="101">
        <f t="shared" si="235"/>
        <v>0</v>
      </c>
      <c r="D595" s="101">
        <f t="shared" si="236"/>
        <v>0</v>
      </c>
      <c r="E595" s="101"/>
      <c r="F595" s="101"/>
      <c r="G595" s="101"/>
      <c r="H595" s="101"/>
      <c r="I595" s="101"/>
      <c r="J595" s="101"/>
      <c r="K595" s="101"/>
      <c r="L595" s="101">
        <f t="shared" si="237"/>
        <v>0</v>
      </c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>
        <f t="shared" si="239"/>
        <v>0</v>
      </c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101"/>
      <c r="BE595" s="101"/>
      <c r="BF595" s="101"/>
      <c r="BG595" s="101"/>
      <c r="BH595" s="101"/>
      <c r="BI595" s="101"/>
      <c r="BJ595" s="101"/>
      <c r="BK595" s="101">
        <f t="shared" si="240"/>
        <v>0</v>
      </c>
      <c r="BL595" s="101"/>
      <c r="BM595" s="101"/>
      <c r="BN595" s="101"/>
      <c r="BO595" s="101"/>
    </row>
    <row r="596" spans="1:67">
      <c r="A596" s="100" t="s">
        <v>1135</v>
      </c>
      <c r="B596" s="101" t="s">
        <v>1136</v>
      </c>
      <c r="C596" s="101">
        <f t="shared" si="235"/>
        <v>0</v>
      </c>
      <c r="D596" s="101">
        <f t="shared" si="236"/>
        <v>0</v>
      </c>
      <c r="E596" s="101"/>
      <c r="F596" s="101"/>
      <c r="G596" s="101"/>
      <c r="H596" s="101"/>
      <c r="I596" s="101"/>
      <c r="J596" s="101"/>
      <c r="K596" s="101"/>
      <c r="L596" s="101">
        <f t="shared" si="237"/>
        <v>0</v>
      </c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>
        <f t="shared" si="239"/>
        <v>0</v>
      </c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101"/>
      <c r="BE596" s="101"/>
      <c r="BF596" s="101"/>
      <c r="BG596" s="101"/>
      <c r="BH596" s="101"/>
      <c r="BI596" s="101"/>
      <c r="BJ596" s="101"/>
      <c r="BK596" s="101">
        <f t="shared" si="240"/>
        <v>0</v>
      </c>
      <c r="BL596" s="101"/>
      <c r="BM596" s="101"/>
      <c r="BN596" s="101"/>
      <c r="BO596" s="101"/>
    </row>
    <row r="597" spans="1:67">
      <c r="A597" s="100" t="s">
        <v>1137</v>
      </c>
      <c r="B597" s="101" t="s">
        <v>1138</v>
      </c>
      <c r="C597" s="101">
        <f t="shared" si="235"/>
        <v>0</v>
      </c>
      <c r="D597" s="101">
        <f t="shared" si="236"/>
        <v>0</v>
      </c>
      <c r="E597" s="101"/>
      <c r="F597" s="101"/>
      <c r="G597" s="101"/>
      <c r="H597" s="101"/>
      <c r="I597" s="101"/>
      <c r="J597" s="101"/>
      <c r="K597" s="101"/>
      <c r="L597" s="101">
        <f t="shared" si="237"/>
        <v>0</v>
      </c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>
        <f t="shared" si="239"/>
        <v>0</v>
      </c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101"/>
      <c r="BE597" s="101"/>
      <c r="BF597" s="101"/>
      <c r="BG597" s="101"/>
      <c r="BH597" s="101"/>
      <c r="BI597" s="101"/>
      <c r="BJ597" s="101"/>
      <c r="BK597" s="101">
        <f t="shared" si="240"/>
        <v>0</v>
      </c>
      <c r="BL597" s="101"/>
      <c r="BM597" s="101"/>
      <c r="BN597" s="101"/>
      <c r="BO597" s="101"/>
    </row>
    <row r="598" spans="1:67">
      <c r="A598" s="100" t="s">
        <v>1139</v>
      </c>
      <c r="B598" s="101" t="s">
        <v>1140</v>
      </c>
      <c r="C598" s="101">
        <f t="shared" si="235"/>
        <v>0</v>
      </c>
      <c r="D598" s="101">
        <f t="shared" si="236"/>
        <v>0</v>
      </c>
      <c r="E598" s="101"/>
      <c r="F598" s="101"/>
      <c r="G598" s="101"/>
      <c r="H598" s="101"/>
      <c r="I598" s="101"/>
      <c r="J598" s="101"/>
      <c r="K598" s="101"/>
      <c r="L598" s="101">
        <f t="shared" si="237"/>
        <v>0</v>
      </c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>
        <f t="shared" si="239"/>
        <v>0</v>
      </c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101"/>
      <c r="BE598" s="101"/>
      <c r="BF598" s="101"/>
      <c r="BG598" s="101"/>
      <c r="BH598" s="101"/>
      <c r="BI598" s="101"/>
      <c r="BJ598" s="101"/>
      <c r="BK598" s="101">
        <f t="shared" si="240"/>
        <v>0</v>
      </c>
      <c r="BL598" s="101"/>
      <c r="BM598" s="101"/>
      <c r="BN598" s="101"/>
      <c r="BO598" s="101"/>
    </row>
    <row r="599" spans="1:67">
      <c r="A599" s="100" t="s">
        <v>1141</v>
      </c>
      <c r="B599" s="101" t="s">
        <v>1142</v>
      </c>
      <c r="C599" s="101">
        <f t="shared" si="235"/>
        <v>0</v>
      </c>
      <c r="D599" s="101">
        <f t="shared" si="236"/>
        <v>0</v>
      </c>
      <c r="E599" s="101"/>
      <c r="F599" s="101"/>
      <c r="G599" s="101"/>
      <c r="H599" s="101"/>
      <c r="I599" s="101"/>
      <c r="J599" s="101"/>
      <c r="K599" s="101"/>
      <c r="L599" s="101">
        <f t="shared" si="237"/>
        <v>0</v>
      </c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>
        <f t="shared" si="239"/>
        <v>0</v>
      </c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101"/>
      <c r="BE599" s="101"/>
      <c r="BF599" s="101"/>
      <c r="BG599" s="101"/>
      <c r="BH599" s="101"/>
      <c r="BI599" s="101"/>
      <c r="BJ599" s="101"/>
      <c r="BK599" s="101">
        <f t="shared" si="240"/>
        <v>0</v>
      </c>
      <c r="BL599" s="101"/>
      <c r="BM599" s="101"/>
      <c r="BN599" s="101"/>
      <c r="BO599" s="101"/>
    </row>
    <row r="600" spans="1:67">
      <c r="A600" s="100" t="s">
        <v>1143</v>
      </c>
      <c r="B600" s="101" t="s">
        <v>1144</v>
      </c>
      <c r="C600" s="101">
        <f t="shared" si="235"/>
        <v>0</v>
      </c>
      <c r="D600" s="101">
        <f t="shared" si="236"/>
        <v>0</v>
      </c>
      <c r="E600" s="101"/>
      <c r="F600" s="101"/>
      <c r="G600" s="101"/>
      <c r="H600" s="101"/>
      <c r="I600" s="101"/>
      <c r="J600" s="101"/>
      <c r="K600" s="101"/>
      <c r="L600" s="101">
        <f t="shared" si="237"/>
        <v>0</v>
      </c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>
        <f t="shared" si="239"/>
        <v>0</v>
      </c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101"/>
      <c r="BE600" s="101"/>
      <c r="BF600" s="101"/>
      <c r="BG600" s="101"/>
      <c r="BH600" s="101"/>
      <c r="BI600" s="101"/>
      <c r="BJ600" s="101"/>
      <c r="BK600" s="101">
        <f t="shared" si="240"/>
        <v>0</v>
      </c>
      <c r="BL600" s="101"/>
      <c r="BM600" s="101"/>
      <c r="BN600" s="101"/>
      <c r="BO600" s="101"/>
    </row>
    <row r="601" spans="1:67">
      <c r="A601" s="100" t="s">
        <v>1143</v>
      </c>
      <c r="B601" s="101" t="s">
        <v>1144</v>
      </c>
      <c r="C601" s="101">
        <f t="shared" si="235"/>
        <v>0</v>
      </c>
      <c r="D601" s="101">
        <f t="shared" si="236"/>
        <v>0</v>
      </c>
      <c r="E601" s="101"/>
      <c r="F601" s="101"/>
      <c r="G601" s="101"/>
      <c r="H601" s="101"/>
      <c r="I601" s="101"/>
      <c r="J601" s="101"/>
      <c r="K601" s="101"/>
      <c r="L601" s="101">
        <f t="shared" si="237"/>
        <v>0</v>
      </c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>
        <f t="shared" si="239"/>
        <v>0</v>
      </c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>
        <f t="shared" si="240"/>
        <v>0</v>
      </c>
      <c r="BL601" s="101"/>
      <c r="BM601" s="101"/>
      <c r="BN601" s="101"/>
      <c r="BO601" s="101"/>
    </row>
    <row r="602" spans="1:67">
      <c r="A602" s="100" t="s">
        <v>1145</v>
      </c>
      <c r="B602" s="101" t="s">
        <v>1146</v>
      </c>
      <c r="C602" s="101">
        <f t="shared" si="235"/>
        <v>0</v>
      </c>
      <c r="D602" s="101">
        <f t="shared" si="236"/>
        <v>0</v>
      </c>
      <c r="E602" s="101"/>
      <c r="F602" s="101"/>
      <c r="G602" s="101"/>
      <c r="H602" s="101"/>
      <c r="I602" s="101"/>
      <c r="J602" s="101"/>
      <c r="K602" s="101"/>
      <c r="L602" s="101">
        <f t="shared" si="237"/>
        <v>0</v>
      </c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>
        <f t="shared" si="239"/>
        <v>0</v>
      </c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  <c r="BE602" s="101"/>
      <c r="BF602" s="101"/>
      <c r="BG602" s="101"/>
      <c r="BH602" s="101"/>
      <c r="BI602" s="101"/>
      <c r="BJ602" s="101"/>
      <c r="BK602" s="101">
        <f t="shared" si="240"/>
        <v>0</v>
      </c>
      <c r="BL602" s="101"/>
      <c r="BM602" s="101"/>
      <c r="BN602" s="101"/>
      <c r="BO602" s="101"/>
    </row>
    <row r="603" spans="1:67">
      <c r="A603" s="100" t="s">
        <v>1145</v>
      </c>
      <c r="B603" s="101" t="s">
        <v>1146</v>
      </c>
      <c r="C603" s="101">
        <f t="shared" si="235"/>
        <v>0</v>
      </c>
      <c r="D603" s="101">
        <f t="shared" si="236"/>
        <v>0</v>
      </c>
      <c r="E603" s="101"/>
      <c r="F603" s="101"/>
      <c r="G603" s="101"/>
      <c r="H603" s="101"/>
      <c r="I603" s="101"/>
      <c r="J603" s="101"/>
      <c r="K603" s="101"/>
      <c r="L603" s="101">
        <f t="shared" si="237"/>
        <v>0</v>
      </c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>
        <f t="shared" si="239"/>
        <v>0</v>
      </c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  <c r="BE603" s="101"/>
      <c r="BF603" s="101"/>
      <c r="BG603" s="101"/>
      <c r="BH603" s="101"/>
      <c r="BI603" s="101"/>
      <c r="BJ603" s="101"/>
      <c r="BK603" s="101">
        <f t="shared" si="240"/>
        <v>0</v>
      </c>
      <c r="BL603" s="101"/>
      <c r="BM603" s="101"/>
      <c r="BN603" s="101"/>
      <c r="BO603" s="101"/>
    </row>
    <row r="604" spans="1:67">
      <c r="A604" s="100" t="s">
        <v>1147</v>
      </c>
      <c r="B604" s="101" t="s">
        <v>1148</v>
      </c>
      <c r="C604" s="101">
        <f t="shared" si="235"/>
        <v>0</v>
      </c>
      <c r="D604" s="101">
        <f t="shared" si="236"/>
        <v>0</v>
      </c>
      <c r="E604" s="101"/>
      <c r="F604" s="101"/>
      <c r="G604" s="101"/>
      <c r="H604" s="101"/>
      <c r="I604" s="101"/>
      <c r="J604" s="101"/>
      <c r="K604" s="101"/>
      <c r="L604" s="101">
        <f t="shared" si="237"/>
        <v>0</v>
      </c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>
        <f t="shared" si="239"/>
        <v>0</v>
      </c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101"/>
      <c r="BE604" s="101"/>
      <c r="BF604" s="101"/>
      <c r="BG604" s="101"/>
      <c r="BH604" s="101"/>
      <c r="BI604" s="101"/>
      <c r="BJ604" s="101"/>
      <c r="BK604" s="101">
        <f t="shared" si="240"/>
        <v>0</v>
      </c>
      <c r="BL604" s="101"/>
      <c r="BM604" s="101"/>
      <c r="BN604" s="101"/>
      <c r="BO604" s="101"/>
    </row>
    <row r="605" spans="1:67">
      <c r="A605" s="100" t="s">
        <v>1147</v>
      </c>
      <c r="B605" s="101" t="s">
        <v>1148</v>
      </c>
      <c r="C605" s="101">
        <f t="shared" si="235"/>
        <v>0</v>
      </c>
      <c r="D605" s="101">
        <f t="shared" si="236"/>
        <v>0</v>
      </c>
      <c r="E605" s="101"/>
      <c r="F605" s="101"/>
      <c r="G605" s="101"/>
      <c r="H605" s="101"/>
      <c r="I605" s="101"/>
      <c r="J605" s="101"/>
      <c r="K605" s="101"/>
      <c r="L605" s="101">
        <f t="shared" si="237"/>
        <v>0</v>
      </c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>
        <f t="shared" si="239"/>
        <v>0</v>
      </c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101"/>
      <c r="BE605" s="101"/>
      <c r="BF605" s="101"/>
      <c r="BG605" s="101"/>
      <c r="BH605" s="101"/>
      <c r="BI605" s="101"/>
      <c r="BJ605" s="101"/>
      <c r="BK605" s="101">
        <f t="shared" si="240"/>
        <v>0</v>
      </c>
      <c r="BL605" s="101"/>
      <c r="BM605" s="101"/>
      <c r="BN605" s="101"/>
      <c r="BO605" s="101"/>
    </row>
    <row r="606" spans="1:67">
      <c r="A606" s="100" t="s">
        <v>1149</v>
      </c>
      <c r="B606" s="101" t="s">
        <v>144</v>
      </c>
      <c r="C606" s="101">
        <f t="shared" si="235"/>
        <v>430</v>
      </c>
      <c r="D606" s="101">
        <f t="shared" ref="D606:AY606" si="241">SUM(D610)</f>
        <v>0</v>
      </c>
      <c r="E606" s="101">
        <f t="shared" si="241"/>
        <v>0</v>
      </c>
      <c r="F606" s="101">
        <f t="shared" si="241"/>
        <v>0</v>
      </c>
      <c r="G606" s="101">
        <f t="shared" si="241"/>
        <v>0</v>
      </c>
      <c r="H606" s="101">
        <f t="shared" si="241"/>
        <v>0</v>
      </c>
      <c r="I606" s="101">
        <f t="shared" si="241"/>
        <v>0</v>
      </c>
      <c r="J606" s="101">
        <f t="shared" si="241"/>
        <v>0</v>
      </c>
      <c r="K606" s="101">
        <f t="shared" si="241"/>
        <v>0</v>
      </c>
      <c r="L606" s="101">
        <f t="shared" si="241"/>
        <v>0</v>
      </c>
      <c r="M606" s="101">
        <f t="shared" si="241"/>
        <v>0</v>
      </c>
      <c r="N606" s="101">
        <f t="shared" si="241"/>
        <v>0</v>
      </c>
      <c r="O606" s="101">
        <f t="shared" si="241"/>
        <v>0</v>
      </c>
      <c r="P606" s="101">
        <f t="shared" si="241"/>
        <v>0</v>
      </c>
      <c r="Q606" s="101">
        <f t="shared" si="241"/>
        <v>0</v>
      </c>
      <c r="R606" s="101">
        <f t="shared" si="241"/>
        <v>0</v>
      </c>
      <c r="S606" s="101">
        <f t="shared" si="241"/>
        <v>0</v>
      </c>
      <c r="T606" s="101">
        <f t="shared" si="241"/>
        <v>0</v>
      </c>
      <c r="U606" s="101">
        <f t="shared" si="241"/>
        <v>0</v>
      </c>
      <c r="V606" s="101">
        <f t="shared" si="241"/>
        <v>0</v>
      </c>
      <c r="W606" s="101">
        <f t="shared" si="241"/>
        <v>0</v>
      </c>
      <c r="X606" s="101">
        <f t="shared" si="241"/>
        <v>0</v>
      </c>
      <c r="Y606" s="101">
        <f t="shared" si="241"/>
        <v>0</v>
      </c>
      <c r="Z606" s="101">
        <f t="shared" si="241"/>
        <v>0</v>
      </c>
      <c r="AA606" s="101"/>
      <c r="AB606" s="101"/>
      <c r="AC606" s="101">
        <f t="shared" si="241"/>
        <v>0</v>
      </c>
      <c r="AD606" s="101">
        <f t="shared" si="241"/>
        <v>0</v>
      </c>
      <c r="AE606" s="101">
        <f t="shared" si="241"/>
        <v>0</v>
      </c>
      <c r="AF606" s="101">
        <f t="shared" si="241"/>
        <v>0</v>
      </c>
      <c r="AG606" s="101">
        <f t="shared" si="241"/>
        <v>0</v>
      </c>
      <c r="AH606" s="101">
        <f t="shared" si="241"/>
        <v>0</v>
      </c>
      <c r="AI606" s="101">
        <f t="shared" si="241"/>
        <v>0</v>
      </c>
      <c r="AJ606" s="101">
        <f t="shared" si="241"/>
        <v>0</v>
      </c>
      <c r="AK606" s="101">
        <f t="shared" si="241"/>
        <v>0</v>
      </c>
      <c r="AL606" s="101">
        <f t="shared" si="241"/>
        <v>0</v>
      </c>
      <c r="AM606" s="101">
        <f t="shared" si="241"/>
        <v>0</v>
      </c>
      <c r="AN606" s="101">
        <f t="shared" si="241"/>
        <v>0</v>
      </c>
      <c r="AO606" s="101">
        <f t="shared" si="241"/>
        <v>0</v>
      </c>
      <c r="AP606" s="101">
        <f t="shared" si="241"/>
        <v>0</v>
      </c>
      <c r="AQ606" s="101">
        <f t="shared" si="241"/>
        <v>0</v>
      </c>
      <c r="AR606" s="101">
        <f t="shared" si="241"/>
        <v>0</v>
      </c>
      <c r="AS606" s="101">
        <f t="shared" si="241"/>
        <v>0</v>
      </c>
      <c r="AT606" s="101">
        <f t="shared" si="241"/>
        <v>0</v>
      </c>
      <c r="AU606" s="101">
        <f t="shared" si="241"/>
        <v>0</v>
      </c>
      <c r="AV606" s="101">
        <f t="shared" si="241"/>
        <v>0</v>
      </c>
      <c r="AW606" s="101">
        <f t="shared" si="241"/>
        <v>0</v>
      </c>
      <c r="AX606" s="101">
        <f t="shared" si="241"/>
        <v>0</v>
      </c>
      <c r="AY606" s="101">
        <f t="shared" si="241"/>
        <v>0</v>
      </c>
      <c r="AZ606" s="101"/>
      <c r="BA606" s="101">
        <f t="shared" ref="BA606:BJ606" si="242">SUM(BA610)</f>
        <v>0</v>
      </c>
      <c r="BB606" s="101">
        <f t="shared" si="242"/>
        <v>0</v>
      </c>
      <c r="BC606" s="101">
        <f t="shared" si="242"/>
        <v>0</v>
      </c>
      <c r="BD606" s="101">
        <f t="shared" si="242"/>
        <v>0</v>
      </c>
      <c r="BE606" s="101">
        <f t="shared" si="242"/>
        <v>0</v>
      </c>
      <c r="BF606" s="101">
        <f t="shared" si="242"/>
        <v>0</v>
      </c>
      <c r="BG606" s="101">
        <f t="shared" si="242"/>
        <v>0</v>
      </c>
      <c r="BH606" s="101">
        <f t="shared" si="242"/>
        <v>0</v>
      </c>
      <c r="BI606" s="101">
        <f t="shared" si="242"/>
        <v>0</v>
      </c>
      <c r="BJ606" s="101">
        <f t="shared" si="242"/>
        <v>0</v>
      </c>
      <c r="BK606" s="101">
        <f t="shared" si="240"/>
        <v>430</v>
      </c>
      <c r="BL606" s="101">
        <f>SUM(BL607:BL610)</f>
        <v>0</v>
      </c>
      <c r="BM606" s="101">
        <f>SUM(BM607:BM610)</f>
        <v>0</v>
      </c>
      <c r="BN606" s="101">
        <f>SUM(BN607:BN610)</f>
        <v>430</v>
      </c>
      <c r="BO606" s="101">
        <f>SUM(BO607:BO610)</f>
        <v>0</v>
      </c>
    </row>
    <row r="607" spans="1:67">
      <c r="A607" s="100">
        <v>22902</v>
      </c>
      <c r="B607" s="101" t="s">
        <v>1218</v>
      </c>
      <c r="C607" s="101">
        <f t="shared" si="235"/>
        <v>430</v>
      </c>
      <c r="D607" s="101">
        <f>SUM(D611)</f>
        <v>0</v>
      </c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>
        <f>SUM(BC607:BJ607)</f>
        <v>0</v>
      </c>
      <c r="BC607" s="101"/>
      <c r="BD607" s="101"/>
      <c r="BE607" s="101"/>
      <c r="BF607" s="101"/>
      <c r="BG607" s="101"/>
      <c r="BH607" s="101"/>
      <c r="BI607" s="101"/>
      <c r="BJ607" s="101"/>
      <c r="BK607" s="101">
        <f t="shared" si="240"/>
        <v>430</v>
      </c>
      <c r="BL607" s="101"/>
      <c r="BM607" s="101"/>
      <c r="BN607" s="101">
        <v>430</v>
      </c>
      <c r="BO607" s="101"/>
    </row>
    <row r="608" spans="1:67">
      <c r="A608" s="100"/>
      <c r="B608" s="101"/>
      <c r="C608" s="101">
        <f t="shared" si="235"/>
        <v>0</v>
      </c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101"/>
      <c r="BE608" s="101"/>
      <c r="BF608" s="101"/>
      <c r="BG608" s="101"/>
      <c r="BH608" s="101"/>
      <c r="BI608" s="101"/>
      <c r="BJ608" s="101"/>
      <c r="BK608" s="101"/>
      <c r="BL608" s="101"/>
      <c r="BM608" s="101"/>
      <c r="BN608" s="101"/>
      <c r="BO608" s="101"/>
    </row>
    <row r="609" spans="1:67">
      <c r="A609" s="100"/>
      <c r="B609" s="101"/>
      <c r="C609" s="101">
        <f t="shared" si="235"/>
        <v>0</v>
      </c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101"/>
      <c r="BE609" s="101"/>
      <c r="BF609" s="101"/>
      <c r="BG609" s="101"/>
      <c r="BH609" s="101"/>
      <c r="BI609" s="101"/>
      <c r="BJ609" s="101"/>
      <c r="BK609" s="101"/>
      <c r="BL609" s="101"/>
      <c r="BM609" s="101"/>
      <c r="BN609" s="101"/>
      <c r="BO609" s="101"/>
    </row>
    <row r="610" spans="1:67">
      <c r="A610" s="100" t="s">
        <v>1151</v>
      </c>
      <c r="B610" s="101" t="s">
        <v>144</v>
      </c>
      <c r="C610" s="101">
        <f t="shared" si="235"/>
        <v>0</v>
      </c>
      <c r="D610" s="101">
        <f>SUM(D611)</f>
        <v>0</v>
      </c>
      <c r="E610" s="101">
        <f t="shared" ref="E610:BJ610" si="243">SUM(E611)</f>
        <v>0</v>
      </c>
      <c r="F610" s="101">
        <f t="shared" si="243"/>
        <v>0</v>
      </c>
      <c r="G610" s="101">
        <f t="shared" si="243"/>
        <v>0</v>
      </c>
      <c r="H610" s="101">
        <f t="shared" si="243"/>
        <v>0</v>
      </c>
      <c r="I610" s="101">
        <f t="shared" si="243"/>
        <v>0</v>
      </c>
      <c r="J610" s="101">
        <f t="shared" si="243"/>
        <v>0</v>
      </c>
      <c r="K610" s="101">
        <f t="shared" si="243"/>
        <v>0</v>
      </c>
      <c r="L610" s="101">
        <f t="shared" si="243"/>
        <v>0</v>
      </c>
      <c r="M610" s="101">
        <f t="shared" si="243"/>
        <v>0</v>
      </c>
      <c r="N610" s="101">
        <f t="shared" si="243"/>
        <v>0</v>
      </c>
      <c r="O610" s="101">
        <f t="shared" si="243"/>
        <v>0</v>
      </c>
      <c r="P610" s="101">
        <f t="shared" si="243"/>
        <v>0</v>
      </c>
      <c r="Q610" s="101">
        <f t="shared" si="243"/>
        <v>0</v>
      </c>
      <c r="R610" s="101">
        <f t="shared" si="243"/>
        <v>0</v>
      </c>
      <c r="S610" s="101">
        <f t="shared" si="243"/>
        <v>0</v>
      </c>
      <c r="T610" s="101">
        <f t="shared" si="243"/>
        <v>0</v>
      </c>
      <c r="U610" s="101">
        <f t="shared" si="243"/>
        <v>0</v>
      </c>
      <c r="V610" s="101">
        <f t="shared" si="243"/>
        <v>0</v>
      </c>
      <c r="W610" s="101">
        <f t="shared" si="243"/>
        <v>0</v>
      </c>
      <c r="X610" s="101">
        <f t="shared" si="243"/>
        <v>0</v>
      </c>
      <c r="Y610" s="101">
        <f t="shared" si="243"/>
        <v>0</v>
      </c>
      <c r="Z610" s="101">
        <f t="shared" si="243"/>
        <v>0</v>
      </c>
      <c r="AA610" s="101"/>
      <c r="AB610" s="101"/>
      <c r="AC610" s="101">
        <f t="shared" si="243"/>
        <v>0</v>
      </c>
      <c r="AD610" s="101">
        <f t="shared" si="243"/>
        <v>0</v>
      </c>
      <c r="AE610" s="101">
        <f t="shared" si="243"/>
        <v>0</v>
      </c>
      <c r="AF610" s="101">
        <f t="shared" si="243"/>
        <v>0</v>
      </c>
      <c r="AG610" s="101">
        <f t="shared" si="243"/>
        <v>0</v>
      </c>
      <c r="AH610" s="101">
        <f t="shared" si="243"/>
        <v>0</v>
      </c>
      <c r="AI610" s="101">
        <f t="shared" si="243"/>
        <v>0</v>
      </c>
      <c r="AJ610" s="101">
        <f t="shared" si="243"/>
        <v>0</v>
      </c>
      <c r="AK610" s="101">
        <f t="shared" si="243"/>
        <v>0</v>
      </c>
      <c r="AL610" s="101">
        <f t="shared" si="243"/>
        <v>0</v>
      </c>
      <c r="AM610" s="101">
        <f t="shared" si="243"/>
        <v>0</v>
      </c>
      <c r="AN610" s="101">
        <f t="shared" si="243"/>
        <v>0</v>
      </c>
      <c r="AO610" s="101">
        <f t="shared" si="243"/>
        <v>0</v>
      </c>
      <c r="AP610" s="101">
        <f t="shared" si="243"/>
        <v>0</v>
      </c>
      <c r="AQ610" s="101">
        <f t="shared" si="243"/>
        <v>0</v>
      </c>
      <c r="AR610" s="101">
        <f t="shared" si="243"/>
        <v>0</v>
      </c>
      <c r="AS610" s="101">
        <f t="shared" si="243"/>
        <v>0</v>
      </c>
      <c r="AT610" s="101">
        <f t="shared" si="243"/>
        <v>0</v>
      </c>
      <c r="AU610" s="101">
        <f t="shared" si="243"/>
        <v>0</v>
      </c>
      <c r="AV610" s="101">
        <f t="shared" si="243"/>
        <v>0</v>
      </c>
      <c r="AW610" s="101">
        <f t="shared" si="243"/>
        <v>0</v>
      </c>
      <c r="AX610" s="101">
        <f t="shared" si="243"/>
        <v>0</v>
      </c>
      <c r="AY610" s="101">
        <f t="shared" si="243"/>
        <v>0</v>
      </c>
      <c r="AZ610" s="101"/>
      <c r="BA610" s="101">
        <f t="shared" si="243"/>
        <v>0</v>
      </c>
      <c r="BB610" s="101">
        <f>SUM(BC610:BJ610)</f>
        <v>0</v>
      </c>
      <c r="BC610" s="101">
        <f t="shared" si="243"/>
        <v>0</v>
      </c>
      <c r="BD610" s="101">
        <f t="shared" si="243"/>
        <v>0</v>
      </c>
      <c r="BE610" s="101">
        <f t="shared" si="243"/>
        <v>0</v>
      </c>
      <c r="BF610" s="101">
        <f t="shared" si="243"/>
        <v>0</v>
      </c>
      <c r="BG610" s="101">
        <f t="shared" si="243"/>
        <v>0</v>
      </c>
      <c r="BH610" s="101">
        <f t="shared" si="243"/>
        <v>0</v>
      </c>
      <c r="BI610" s="101">
        <f t="shared" si="243"/>
        <v>0</v>
      </c>
      <c r="BJ610" s="101">
        <f t="shared" si="243"/>
        <v>0</v>
      </c>
      <c r="BK610" s="101">
        <f t="shared" si="240"/>
        <v>0</v>
      </c>
      <c r="BL610" s="101">
        <f>SUM(BL611)</f>
        <v>0</v>
      </c>
      <c r="BM610" s="101">
        <f>SUM(BM611)</f>
        <v>0</v>
      </c>
      <c r="BN610" s="101">
        <f>SUM(BN611)</f>
        <v>0</v>
      </c>
      <c r="BO610" s="101">
        <f>SUM(BO611)</f>
        <v>0</v>
      </c>
    </row>
    <row r="611" spans="1:67">
      <c r="A611" s="100" t="s">
        <v>1152</v>
      </c>
      <c r="B611" s="101" t="s">
        <v>144</v>
      </c>
      <c r="C611" s="101">
        <f t="shared" si="235"/>
        <v>0</v>
      </c>
      <c r="D611" s="101">
        <f t="shared" si="236"/>
        <v>0</v>
      </c>
      <c r="E611" s="101"/>
      <c r="F611" s="101"/>
      <c r="G611" s="101"/>
      <c r="H611" s="101"/>
      <c r="I611" s="101"/>
      <c r="J611" s="101"/>
      <c r="K611" s="101"/>
      <c r="L611" s="101">
        <f>SUM(M611:AI611)</f>
        <v>0</v>
      </c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>
        <f>SUM(AK611:AT611)</f>
        <v>0</v>
      </c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>
        <f>SUM(BC611:BJ611)</f>
        <v>0</v>
      </c>
      <c r="BC611" s="101"/>
      <c r="BD611" s="101"/>
      <c r="BE611" s="101"/>
      <c r="BF611" s="101"/>
      <c r="BG611" s="101"/>
      <c r="BH611" s="101"/>
      <c r="BI611" s="101"/>
      <c r="BJ611" s="101"/>
      <c r="BK611" s="101">
        <f t="shared" si="240"/>
        <v>0</v>
      </c>
      <c r="BL611" s="101"/>
      <c r="BM611" s="101"/>
      <c r="BN611" s="101"/>
      <c r="BO611" s="101"/>
    </row>
    <row r="612" spans="1:67">
      <c r="A612" s="100"/>
      <c r="B612" s="101"/>
      <c r="C612" s="101">
        <f t="shared" si="235"/>
        <v>0</v>
      </c>
      <c r="D612" s="101">
        <f t="shared" si="236"/>
        <v>0</v>
      </c>
      <c r="E612" s="101"/>
      <c r="F612" s="101"/>
      <c r="G612" s="101"/>
      <c r="H612" s="101"/>
      <c r="I612" s="101"/>
      <c r="J612" s="101"/>
      <c r="K612" s="101"/>
      <c r="L612" s="101">
        <f>SUM(M612:AI612)</f>
        <v>0</v>
      </c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>
        <f>SUM(AK612:AT612)</f>
        <v>0</v>
      </c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101"/>
      <c r="BE612" s="101"/>
      <c r="BF612" s="101"/>
      <c r="BG612" s="101"/>
      <c r="BH612" s="101"/>
      <c r="BI612" s="101"/>
      <c r="BJ612" s="101"/>
      <c r="BK612" s="101"/>
      <c r="BL612" s="101"/>
      <c r="BM612" s="101"/>
      <c r="BN612" s="101"/>
      <c r="BO612" s="101"/>
    </row>
    <row r="613" spans="1:67">
      <c r="A613" s="100">
        <v>231</v>
      </c>
      <c r="B613" s="101" t="s">
        <v>1153</v>
      </c>
      <c r="C613" s="101">
        <f t="shared" si="235"/>
        <v>500</v>
      </c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101"/>
      <c r="BE613" s="101"/>
      <c r="BF613" s="101"/>
      <c r="BG613" s="101"/>
      <c r="BH613" s="101"/>
      <c r="BI613" s="101"/>
      <c r="BJ613" s="101"/>
      <c r="BK613" s="101">
        <f>SUM(BL613:BN613)</f>
        <v>500</v>
      </c>
      <c r="BL613" s="101"/>
      <c r="BM613" s="101"/>
      <c r="BN613" s="101">
        <f>SUM(BN614:BN617)</f>
        <v>500</v>
      </c>
      <c r="BO613" s="101"/>
    </row>
    <row r="614" spans="1:67">
      <c r="A614" s="100">
        <v>23103</v>
      </c>
      <c r="B614" s="101" t="s">
        <v>1154</v>
      </c>
      <c r="C614" s="101">
        <f t="shared" si="235"/>
        <v>500</v>
      </c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>
        <f>SUM(BL614:BN614)</f>
        <v>500</v>
      </c>
      <c r="BL614" s="101"/>
      <c r="BM614" s="101"/>
      <c r="BN614" s="101">
        <v>500</v>
      </c>
      <c r="BO614" s="101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E11" sqref="E11"/>
    </sheetView>
  </sheetViews>
  <sheetFormatPr defaultColWidth="8.875" defaultRowHeight="13.5" outlineLevelCol="7"/>
  <cols>
    <col min="1" max="1" width="29.5" style="80" customWidth="1"/>
    <col min="2" max="2" width="10.75" style="80" customWidth="1"/>
    <col min="3" max="3" width="27.125" style="80" customWidth="1"/>
    <col min="4" max="4" width="10.75" style="80" customWidth="1"/>
    <col min="5" max="6" width="10.875" style="80" customWidth="1"/>
    <col min="7" max="7" width="11.5" style="80" customWidth="1"/>
    <col min="8" max="8" width="10.125" style="80" customWidth="1"/>
    <col min="9" max="16384" width="8.875" style="80"/>
  </cols>
  <sheetData>
    <row r="1" ht="30" customHeight="1" spans="1:8">
      <c r="A1" s="81" t="s">
        <v>1219</v>
      </c>
      <c r="B1" s="81"/>
      <c r="C1" s="81"/>
      <c r="D1" s="81"/>
      <c r="E1" s="81"/>
      <c r="F1" s="81"/>
      <c r="G1" s="81"/>
      <c r="H1" s="81"/>
    </row>
    <row r="2" ht="16.9" customHeight="1" spans="1:8">
      <c r="A2" s="82"/>
      <c r="B2" s="82"/>
      <c r="C2" s="82"/>
      <c r="D2" s="82"/>
      <c r="E2" s="82"/>
      <c r="F2" s="82"/>
      <c r="G2" s="83" t="s">
        <v>1</v>
      </c>
      <c r="H2" s="83"/>
    </row>
    <row r="3" ht="16.9" customHeight="1" spans="1:8">
      <c r="A3" s="84" t="s">
        <v>1220</v>
      </c>
      <c r="B3" s="85"/>
      <c r="C3" s="84" t="s">
        <v>1221</v>
      </c>
      <c r="D3" s="86"/>
      <c r="E3" s="86"/>
      <c r="F3" s="86"/>
      <c r="G3" s="86"/>
      <c r="H3" s="85"/>
    </row>
    <row r="4" ht="19.15" customHeight="1" spans="1:8">
      <c r="A4" s="87" t="s">
        <v>4</v>
      </c>
      <c r="B4" s="87" t="s">
        <v>5</v>
      </c>
      <c r="C4" s="88" t="s">
        <v>4</v>
      </c>
      <c r="D4" s="87" t="s">
        <v>118</v>
      </c>
      <c r="E4" s="87" t="s">
        <v>5</v>
      </c>
      <c r="F4" s="87"/>
      <c r="G4" s="87"/>
      <c r="H4" s="89" t="s">
        <v>120</v>
      </c>
    </row>
    <row r="5" ht="26.45" customHeight="1" spans="1:8">
      <c r="A5" s="87"/>
      <c r="B5" s="87"/>
      <c r="C5" s="90"/>
      <c r="D5" s="87"/>
      <c r="E5" s="87" t="s">
        <v>121</v>
      </c>
      <c r="F5" s="89" t="s">
        <v>122</v>
      </c>
      <c r="G5" s="91" t="s">
        <v>123</v>
      </c>
      <c r="H5" s="89"/>
    </row>
    <row r="6" ht="24.75" customHeight="1" spans="1:8">
      <c r="A6" s="92" t="s">
        <v>1222</v>
      </c>
      <c r="B6" s="92"/>
      <c r="C6" s="92" t="s">
        <v>1223</v>
      </c>
      <c r="D6" s="92"/>
      <c r="E6" s="92"/>
      <c r="F6" s="92"/>
      <c r="G6" s="92"/>
      <c r="H6" s="92"/>
    </row>
    <row r="7" ht="24.75" customHeight="1" spans="1:8">
      <c r="A7" s="92" t="s">
        <v>1224</v>
      </c>
      <c r="B7" s="92"/>
      <c r="C7" s="92" t="s">
        <v>1225</v>
      </c>
      <c r="D7" s="92"/>
      <c r="E7" s="92"/>
      <c r="F7" s="92"/>
      <c r="G7" s="92"/>
      <c r="H7" s="92"/>
    </row>
    <row r="8" ht="24.75" customHeight="1" spans="1:8">
      <c r="A8" s="92" t="s">
        <v>1226</v>
      </c>
      <c r="B8" s="93">
        <v>160</v>
      </c>
      <c r="C8" s="92" t="s">
        <v>1227</v>
      </c>
      <c r="D8" s="92"/>
      <c r="E8" s="92"/>
      <c r="F8" s="92"/>
      <c r="G8" s="92"/>
      <c r="H8" s="92"/>
    </row>
    <row r="9" ht="24.75" customHeight="1" spans="1:8">
      <c r="A9" s="92" t="s">
        <v>1228</v>
      </c>
      <c r="B9" s="93">
        <v>45</v>
      </c>
      <c r="C9" s="92" t="s">
        <v>1229</v>
      </c>
      <c r="D9" s="92"/>
      <c r="E9" s="92"/>
      <c r="F9" s="92"/>
      <c r="G9" s="92"/>
      <c r="H9" s="92"/>
    </row>
    <row r="10" ht="24.75" customHeight="1" spans="1:8">
      <c r="A10" s="92" t="s">
        <v>1230</v>
      </c>
      <c r="B10" s="93">
        <v>11915</v>
      </c>
      <c r="C10" s="92" t="s">
        <v>1231</v>
      </c>
      <c r="D10" s="92">
        <f>13328-3400</f>
        <v>9928</v>
      </c>
      <c r="E10" s="92">
        <f>13328-3400</f>
        <v>9928</v>
      </c>
      <c r="F10" s="92">
        <f>13328-3400</f>
        <v>9928</v>
      </c>
      <c r="G10" s="92"/>
      <c r="H10" s="92"/>
    </row>
    <row r="11" s="79" customFormat="1" ht="24.75" customHeight="1" spans="1:8">
      <c r="A11" s="92" t="s">
        <v>1232</v>
      </c>
      <c r="B11" s="93">
        <v>304</v>
      </c>
      <c r="C11" s="92" t="s">
        <v>1233</v>
      </c>
      <c r="D11" s="92"/>
      <c r="E11" s="92"/>
      <c r="F11" s="92"/>
      <c r="G11" s="92"/>
      <c r="H11" s="92"/>
    </row>
    <row r="12" s="79" customFormat="1" ht="24.75" customHeight="1" spans="1:8">
      <c r="A12" s="92" t="s">
        <v>1234</v>
      </c>
      <c r="B12" s="92">
        <v>904</v>
      </c>
      <c r="C12" s="92" t="s">
        <v>1235</v>
      </c>
      <c r="D12" s="92"/>
      <c r="E12" s="92"/>
      <c r="F12" s="92"/>
      <c r="G12" s="92"/>
      <c r="H12" s="92"/>
    </row>
    <row r="13" s="79" customFormat="1" ht="24.75" customHeight="1" spans="1:8">
      <c r="A13" s="92" t="s">
        <v>1236</v>
      </c>
      <c r="B13" s="92"/>
      <c r="C13" s="92" t="s">
        <v>1237</v>
      </c>
      <c r="D13" s="92"/>
      <c r="E13" s="92"/>
      <c r="F13" s="92"/>
      <c r="G13" s="92"/>
      <c r="H13" s="92"/>
    </row>
    <row r="14" ht="24.75" customHeight="1" spans="1:8">
      <c r="A14" s="92" t="s">
        <v>1238</v>
      </c>
      <c r="B14" s="92"/>
      <c r="C14" s="92" t="s">
        <v>1239</v>
      </c>
      <c r="D14" s="92"/>
      <c r="E14" s="92"/>
      <c r="F14" s="92"/>
      <c r="G14" s="92"/>
      <c r="H14" s="92"/>
    </row>
    <row r="15" ht="24.75" customHeight="1" spans="1:8">
      <c r="A15" s="92" t="s">
        <v>1240</v>
      </c>
      <c r="B15" s="92"/>
      <c r="C15" s="92" t="s">
        <v>1241</v>
      </c>
      <c r="D15" s="92"/>
      <c r="E15" s="92"/>
      <c r="F15" s="92"/>
      <c r="G15" s="92"/>
      <c r="H15" s="92"/>
    </row>
    <row r="16" ht="24.75" customHeight="1" spans="1:8">
      <c r="A16" s="92" t="s">
        <v>1242</v>
      </c>
      <c r="B16" s="92"/>
      <c r="C16" s="92" t="s">
        <v>1243</v>
      </c>
      <c r="D16" s="92"/>
      <c r="E16" s="92"/>
      <c r="F16" s="92"/>
      <c r="G16" s="92"/>
      <c r="H16" s="92"/>
    </row>
    <row r="17" ht="24.75" customHeight="1" spans="1:8">
      <c r="A17" s="92" t="s">
        <v>1244</v>
      </c>
      <c r="B17" s="92"/>
      <c r="C17" s="92" t="s">
        <v>1245</v>
      </c>
      <c r="D17" s="92"/>
      <c r="E17" s="92"/>
      <c r="F17" s="92"/>
      <c r="G17" s="92"/>
      <c r="H17" s="92"/>
    </row>
    <row r="18" ht="24.75" customHeight="1" spans="1:8">
      <c r="A18" s="92" t="s">
        <v>1246</v>
      </c>
      <c r="B18" s="92"/>
      <c r="C18" s="92" t="s">
        <v>1247</v>
      </c>
      <c r="D18" s="92"/>
      <c r="E18" s="92"/>
      <c r="F18" s="92"/>
      <c r="G18" s="92"/>
      <c r="H18" s="92"/>
    </row>
    <row r="19" ht="24.75" customHeight="1" spans="1:8">
      <c r="A19" s="92"/>
      <c r="B19" s="94"/>
      <c r="C19" s="92" t="s">
        <v>1248</v>
      </c>
      <c r="D19" s="92">
        <v>3400</v>
      </c>
      <c r="E19" s="92">
        <v>3400</v>
      </c>
      <c r="F19" s="92">
        <v>3400</v>
      </c>
      <c r="G19" s="92"/>
      <c r="H19" s="92"/>
    </row>
    <row r="20" ht="24.75" customHeight="1" spans="1:8">
      <c r="A20" s="95" t="s">
        <v>1249</v>
      </c>
      <c r="B20" s="94">
        <v>13328</v>
      </c>
      <c r="C20" s="95" t="s">
        <v>1250</v>
      </c>
      <c r="D20" s="95">
        <v>13328</v>
      </c>
      <c r="E20" s="95">
        <v>13328</v>
      </c>
      <c r="F20" s="95">
        <v>13328</v>
      </c>
      <c r="G20" s="95"/>
      <c r="H20" s="94"/>
    </row>
    <row r="21" ht="39.6" customHeight="1"/>
  </sheetData>
  <mergeCells count="10">
    <mergeCell ref="A1:H1"/>
    <mergeCell ref="G2:H2"/>
    <mergeCell ref="A3:B3"/>
    <mergeCell ref="C3:H3"/>
    <mergeCell ref="E4:G4"/>
    <mergeCell ref="A4:A5"/>
    <mergeCell ref="B4:B5"/>
    <mergeCell ref="C4:C5"/>
    <mergeCell ref="D4:D5"/>
    <mergeCell ref="H4:H5"/>
  </mergeCells>
  <printOptions horizontalCentered="1"/>
  <pageMargins left="1.10208333333333" right="1.10208333333333" top="1.18055555555556" bottom="1.10208333333333" header="0.314583333333333" footer="0.708333333333333"/>
  <pageSetup paperSize="9" scale="8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4"/>
  <sheetViews>
    <sheetView showZeros="0" topLeftCell="A2" workbookViewId="0">
      <selection activeCell="A43" sqref="$A43:$XFD43"/>
    </sheetView>
  </sheetViews>
  <sheetFormatPr defaultColWidth="9" defaultRowHeight="13.5"/>
  <cols>
    <col min="2" max="2" width="16.875" customWidth="1"/>
    <col min="3" max="3" width="6.875" customWidth="1"/>
    <col min="4" max="4" width="6.625" customWidth="1"/>
    <col min="5" max="5" width="9.625" customWidth="1"/>
    <col min="6" max="6" width="5.875" customWidth="1"/>
    <col min="7" max="9" width="6.5" customWidth="1"/>
    <col min="10" max="10" width="6.25" customWidth="1"/>
    <col min="11" max="11" width="7.375" customWidth="1"/>
    <col min="12" max="12" width="6.5" customWidth="1"/>
    <col min="13" max="13" width="5.375" customWidth="1"/>
    <col min="14" max="14" width="7.5" customWidth="1"/>
    <col min="15" max="16" width="6.375" customWidth="1"/>
    <col min="17" max="17" width="5.75" customWidth="1"/>
    <col min="18" max="18" width="7.5" customWidth="1"/>
    <col min="19" max="19" width="6.75" customWidth="1"/>
    <col min="20" max="20" width="7" customWidth="1"/>
  </cols>
  <sheetData>
    <row r="1" s="65" customFormat="1" ht="30" customHeight="1" spans="1:20">
      <c r="A1" s="66" t="s">
        <v>1251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ht="19.15" customHeight="1" spans="1:20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78" t="s">
        <v>1</v>
      </c>
      <c r="T2" s="78"/>
    </row>
    <row r="3" ht="52.9" customHeight="1" spans="1:20">
      <c r="A3" s="68" t="s">
        <v>116</v>
      </c>
      <c r="B3" s="68" t="s">
        <v>117</v>
      </c>
      <c r="C3" s="68" t="s">
        <v>150</v>
      </c>
      <c r="D3" s="68" t="s">
        <v>152</v>
      </c>
      <c r="E3" s="68"/>
      <c r="F3" s="68" t="s">
        <v>153</v>
      </c>
      <c r="G3" s="68"/>
      <c r="H3" s="69" t="s">
        <v>154</v>
      </c>
      <c r="I3" s="76"/>
      <c r="J3" s="69" t="s">
        <v>1252</v>
      </c>
      <c r="K3" s="76"/>
      <c r="L3" s="69" t="s">
        <v>155</v>
      </c>
      <c r="M3" s="77"/>
      <c r="N3" s="76"/>
      <c r="O3" s="68" t="s">
        <v>157</v>
      </c>
      <c r="P3" s="68"/>
      <c r="Q3" s="68"/>
      <c r="R3" s="68"/>
      <c r="S3" s="68" t="s">
        <v>158</v>
      </c>
      <c r="T3" s="68"/>
    </row>
    <row r="4" ht="56.25" spans="1:20">
      <c r="A4" s="70"/>
      <c r="B4" s="70"/>
      <c r="C4" s="70"/>
      <c r="D4" s="70" t="s">
        <v>1166</v>
      </c>
      <c r="E4" s="70" t="s">
        <v>1189</v>
      </c>
      <c r="F4" s="70" t="s">
        <v>1190</v>
      </c>
      <c r="G4" s="70" t="s">
        <v>1196</v>
      </c>
      <c r="H4" s="70" t="s">
        <v>1201</v>
      </c>
      <c r="I4" s="70" t="s">
        <v>1203</v>
      </c>
      <c r="J4" s="70" t="s">
        <v>1253</v>
      </c>
      <c r="K4" s="70" t="s">
        <v>1254</v>
      </c>
      <c r="L4" s="70" t="s">
        <v>1204</v>
      </c>
      <c r="M4" s="70">
        <v>30905</v>
      </c>
      <c r="N4" s="70" t="s">
        <v>1255</v>
      </c>
      <c r="O4" s="70" t="s">
        <v>1208</v>
      </c>
      <c r="P4" s="70" t="s">
        <v>1256</v>
      </c>
      <c r="Q4" s="70" t="s">
        <v>1257</v>
      </c>
      <c r="R4" s="70" t="s">
        <v>1214</v>
      </c>
      <c r="S4" s="70" t="s">
        <v>1217</v>
      </c>
      <c r="T4" s="70" t="s">
        <v>161</v>
      </c>
    </row>
    <row r="5" ht="24.6" customHeight="1" spans="1:20">
      <c r="A5" s="71" t="s">
        <v>150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hidden="1" spans="1:20">
      <c r="A6" s="73" t="s">
        <v>162</v>
      </c>
      <c r="B6" s="73" t="s">
        <v>163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hidden="1" spans="1:20">
      <c r="A7" s="73" t="s">
        <v>362</v>
      </c>
      <c r="B7" s="73" t="s">
        <v>363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hidden="1" spans="1:20">
      <c r="A8" s="73" t="s">
        <v>366</v>
      </c>
      <c r="B8" s="73" t="s">
        <v>367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idden="1" spans="1:20">
      <c r="A9" s="73" t="s">
        <v>481</v>
      </c>
      <c r="B9" s="73" t="s">
        <v>482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idden="1" spans="1:20">
      <c r="A10" s="73" t="s">
        <v>522</v>
      </c>
      <c r="B10" s="73" t="s">
        <v>523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idden="1" spans="1:20">
      <c r="A11" s="73" t="s">
        <v>526</v>
      </c>
      <c r="B11" s="73" t="s">
        <v>527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hidden="1" spans="1:20">
      <c r="A12" s="73" t="s">
        <v>582</v>
      </c>
      <c r="B12" s="73" t="s">
        <v>583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hidden="1" spans="1:20">
      <c r="A13" s="73" t="s">
        <v>610</v>
      </c>
      <c r="B13" s="73" t="s">
        <v>611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hidden="1" spans="1:20">
      <c r="A14" s="73" t="s">
        <v>1258</v>
      </c>
      <c r="B14" s="73" t="s">
        <v>1259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hidden="1" spans="1:20">
      <c r="A15" s="73" t="s">
        <v>617</v>
      </c>
      <c r="B15" s="73" t="s">
        <v>618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hidden="1" spans="1:20">
      <c r="A16" s="73">
        <v>208</v>
      </c>
      <c r="B16" s="73" t="s">
        <v>130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hidden="1" spans="1:20">
      <c r="A17" s="73">
        <v>20860</v>
      </c>
      <c r="B17" s="73" t="s">
        <v>1260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ht="22.5" hidden="1" spans="1:20">
      <c r="A18" s="73">
        <v>2086099</v>
      </c>
      <c r="B18" s="73" t="s">
        <v>1261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ht="22.5" hidden="1" spans="1:20">
      <c r="A19" s="73" t="s">
        <v>760</v>
      </c>
      <c r="B19" s="73" t="s">
        <v>131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hidden="1" spans="1:20">
      <c r="A20" s="73" t="s">
        <v>768</v>
      </c>
      <c r="B20" s="73" t="s">
        <v>769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hidden="1" spans="1:20">
      <c r="A21" s="73" t="s">
        <v>770</v>
      </c>
      <c r="B21" s="73" t="s">
        <v>771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hidden="1" spans="1:20">
      <c r="A22" s="73" t="s">
        <v>778</v>
      </c>
      <c r="B22" s="73" t="s">
        <v>779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hidden="1" spans="1:20">
      <c r="A23" s="73" t="s">
        <v>806</v>
      </c>
      <c r="B23" s="73" t="s">
        <v>807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hidden="1" spans="1:20">
      <c r="A24" s="73" t="s">
        <v>810</v>
      </c>
      <c r="B24" s="73" t="s">
        <v>811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0">
      <c r="A25" s="73" t="s">
        <v>867</v>
      </c>
      <c r="B25" s="73" t="s">
        <v>868</v>
      </c>
      <c r="C25" s="72">
        <f>C32+C42+C44+C46+C40</f>
        <v>9928</v>
      </c>
      <c r="D25" s="72">
        <f>D32+D42+D44+D46+D40</f>
        <v>362</v>
      </c>
      <c r="E25" s="72">
        <f t="shared" ref="E25:T25" si="0">E32+E42+E44+E46+E40</f>
        <v>362</v>
      </c>
      <c r="F25" s="72">
        <f t="shared" si="0"/>
        <v>0</v>
      </c>
      <c r="G25" s="72">
        <f t="shared" si="0"/>
        <v>0</v>
      </c>
      <c r="H25" s="72">
        <f t="shared" si="0"/>
        <v>3064</v>
      </c>
      <c r="I25" s="72">
        <f t="shared" si="0"/>
        <v>3064</v>
      </c>
      <c r="J25" s="72">
        <f t="shared" si="0"/>
        <v>1124</v>
      </c>
      <c r="K25" s="72">
        <f t="shared" si="0"/>
        <v>1124</v>
      </c>
      <c r="L25" s="72">
        <f t="shared" si="0"/>
        <v>0</v>
      </c>
      <c r="M25" s="72">
        <f t="shared" si="0"/>
        <v>0</v>
      </c>
      <c r="N25" s="72">
        <f t="shared" si="0"/>
        <v>0</v>
      </c>
      <c r="O25" s="72">
        <f t="shared" si="0"/>
        <v>4084</v>
      </c>
      <c r="P25" s="72">
        <f t="shared" si="0"/>
        <v>4084</v>
      </c>
      <c r="Q25" s="72">
        <f t="shared" si="0"/>
        <v>0</v>
      </c>
      <c r="R25" s="72">
        <f t="shared" si="0"/>
        <v>0</v>
      </c>
      <c r="S25" s="72">
        <f t="shared" si="0"/>
        <v>1294</v>
      </c>
      <c r="T25" s="72">
        <f t="shared" si="0"/>
        <v>1294</v>
      </c>
    </row>
    <row r="26" hidden="1" spans="1:20">
      <c r="A26" s="73" t="s">
        <v>884</v>
      </c>
      <c r="B26" s="73" t="s">
        <v>885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ht="22.5" hidden="1" spans="1:20">
      <c r="A27" s="73" t="s">
        <v>888</v>
      </c>
      <c r="B27" s="73" t="s">
        <v>889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hidden="1" spans="1:20">
      <c r="A28" s="73" t="s">
        <v>1262</v>
      </c>
      <c r="B28" s="73" t="s">
        <v>1263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hidden="1" spans="1:20">
      <c r="A29" s="73" t="s">
        <v>1264</v>
      </c>
      <c r="B29" s="73" t="s">
        <v>1265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ht="20.25" hidden="1" customHeight="1" spans="1:20">
      <c r="A30" s="73" t="s">
        <v>1264</v>
      </c>
      <c r="B30" s="73" t="s">
        <v>1265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ht="19.5" hidden="1" customHeight="1" spans="1:20">
      <c r="A31" s="73" t="s">
        <v>1266</v>
      </c>
      <c r="B31" s="73" t="s">
        <v>1267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ht="27.75" customHeight="1" spans="1:20">
      <c r="A32" s="73" t="s">
        <v>1268</v>
      </c>
      <c r="B32" s="73" t="s">
        <v>1269</v>
      </c>
      <c r="C32" s="72">
        <f t="shared" ref="C32:I32" si="1">SUM(C33:C39)</f>
        <v>8515</v>
      </c>
      <c r="D32" s="72">
        <f t="shared" si="1"/>
        <v>362</v>
      </c>
      <c r="E32" s="72">
        <f t="shared" si="1"/>
        <v>362</v>
      </c>
      <c r="F32" s="72">
        <f t="shared" si="1"/>
        <v>0</v>
      </c>
      <c r="G32" s="72">
        <f t="shared" si="1"/>
        <v>0</v>
      </c>
      <c r="H32" s="72">
        <f t="shared" si="1"/>
        <v>2000</v>
      </c>
      <c r="I32" s="72">
        <f t="shared" si="1"/>
        <v>2000</v>
      </c>
      <c r="J32" s="72">
        <f t="shared" ref="J32:T32" si="2">SUM(J33:J39)</f>
        <v>1124</v>
      </c>
      <c r="K32" s="72">
        <f t="shared" si="2"/>
        <v>1124</v>
      </c>
      <c r="L32" s="72">
        <f t="shared" si="2"/>
        <v>0</v>
      </c>
      <c r="M32" s="72">
        <f t="shared" si="2"/>
        <v>0</v>
      </c>
      <c r="N32" s="72">
        <f t="shared" si="2"/>
        <v>0</v>
      </c>
      <c r="O32" s="72">
        <f t="shared" si="2"/>
        <v>3735</v>
      </c>
      <c r="P32" s="72">
        <f t="shared" si="2"/>
        <v>3735</v>
      </c>
      <c r="Q32" s="72">
        <f t="shared" si="2"/>
        <v>0</v>
      </c>
      <c r="R32" s="72">
        <f t="shared" si="2"/>
        <v>0</v>
      </c>
      <c r="S32" s="72">
        <f t="shared" si="2"/>
        <v>1294</v>
      </c>
      <c r="T32" s="72">
        <f t="shared" si="2"/>
        <v>1294</v>
      </c>
    </row>
    <row r="33" ht="19.5" customHeight="1" spans="1:20">
      <c r="A33" s="73" t="s">
        <v>1270</v>
      </c>
      <c r="B33" s="73" t="s">
        <v>1271</v>
      </c>
      <c r="C33" s="72">
        <f>D33+F33+J33+L33+O33+S33+H33</f>
        <v>2000</v>
      </c>
      <c r="D33" s="72">
        <f>E33</f>
        <v>0</v>
      </c>
      <c r="E33" s="72"/>
      <c r="F33" s="72">
        <f t="shared" ref="F33:F39" si="3">G33</f>
        <v>0</v>
      </c>
      <c r="G33" s="72"/>
      <c r="H33" s="72">
        <f>I33</f>
        <v>2000</v>
      </c>
      <c r="I33" s="72">
        <v>2000</v>
      </c>
      <c r="J33" s="72">
        <f t="shared" ref="J33:J39" si="4">K33</f>
        <v>0</v>
      </c>
      <c r="K33" s="72"/>
      <c r="L33" s="72">
        <f t="shared" ref="L33:L39" si="5">M33+N33</f>
        <v>0</v>
      </c>
      <c r="M33" s="72"/>
      <c r="N33" s="72"/>
      <c r="O33" s="72">
        <f>SUM(P33:R33)</f>
        <v>0</v>
      </c>
      <c r="P33" s="72"/>
      <c r="Q33" s="72"/>
      <c r="R33" s="72"/>
      <c r="S33" s="72">
        <f t="shared" ref="S33:S39" si="6">T33</f>
        <v>0</v>
      </c>
      <c r="T33" s="72"/>
    </row>
    <row r="34" ht="17.25" customHeight="1" spans="1:20">
      <c r="A34" s="73">
        <v>2120802</v>
      </c>
      <c r="B34" s="73" t="s">
        <v>1272</v>
      </c>
      <c r="C34" s="72">
        <f>D34+F34+J34+L34+O34+S34+H34</f>
        <v>4859</v>
      </c>
      <c r="D34" s="72">
        <f t="shared" ref="D34:D39" si="7">E34</f>
        <v>0</v>
      </c>
      <c r="E34" s="72"/>
      <c r="F34" s="72">
        <f t="shared" si="3"/>
        <v>0</v>
      </c>
      <c r="G34" s="72"/>
      <c r="H34" s="72">
        <f t="shared" ref="H34:H39" si="8">I34</f>
        <v>0</v>
      </c>
      <c r="I34" s="72"/>
      <c r="J34" s="72">
        <f t="shared" si="4"/>
        <v>1124</v>
      </c>
      <c r="K34" s="72">
        <v>1124</v>
      </c>
      <c r="L34" s="72">
        <f t="shared" si="5"/>
        <v>0</v>
      </c>
      <c r="M34" s="72"/>
      <c r="N34" s="72"/>
      <c r="O34" s="72">
        <f t="shared" ref="O34:O39" si="9">SUM(P34:R34)</f>
        <v>3735</v>
      </c>
      <c r="P34" s="72">
        <v>3735</v>
      </c>
      <c r="Q34" s="72"/>
      <c r="R34" s="72"/>
      <c r="S34" s="72">
        <f t="shared" si="6"/>
        <v>0</v>
      </c>
      <c r="T34" s="72"/>
    </row>
    <row r="35" ht="14.25" customHeight="1" spans="1:20">
      <c r="A35" s="73" t="s">
        <v>1273</v>
      </c>
      <c r="B35" s="73" t="s">
        <v>1274</v>
      </c>
      <c r="C35" s="72">
        <f>D35+F35+J35+L35+O35+S35</f>
        <v>0</v>
      </c>
      <c r="D35" s="72">
        <f t="shared" si="7"/>
        <v>0</v>
      </c>
      <c r="E35" s="72"/>
      <c r="F35" s="72">
        <f t="shared" si="3"/>
        <v>0</v>
      </c>
      <c r="G35" s="72"/>
      <c r="H35" s="72">
        <f t="shared" si="8"/>
        <v>0</v>
      </c>
      <c r="I35" s="72"/>
      <c r="J35" s="72">
        <f t="shared" si="4"/>
        <v>0</v>
      </c>
      <c r="K35" s="72"/>
      <c r="L35" s="72">
        <f t="shared" si="5"/>
        <v>0</v>
      </c>
      <c r="M35" s="72"/>
      <c r="N35" s="72"/>
      <c r="O35" s="72">
        <f t="shared" si="9"/>
        <v>0</v>
      </c>
      <c r="P35" s="72"/>
      <c r="Q35" s="72"/>
      <c r="R35" s="72"/>
      <c r="S35" s="72">
        <f t="shared" si="6"/>
        <v>0</v>
      </c>
      <c r="T35" s="72"/>
    </row>
    <row r="36" ht="17.25" customHeight="1" spans="1:20">
      <c r="A36" s="73" t="s">
        <v>1275</v>
      </c>
      <c r="B36" s="73" t="s">
        <v>1276</v>
      </c>
      <c r="C36" s="72">
        <f>D36+F36+J36+L36+O36+S36</f>
        <v>362</v>
      </c>
      <c r="D36" s="72">
        <f t="shared" si="7"/>
        <v>362</v>
      </c>
      <c r="E36" s="72">
        <v>362</v>
      </c>
      <c r="F36" s="72">
        <f t="shared" si="3"/>
        <v>0</v>
      </c>
      <c r="G36" s="72"/>
      <c r="H36" s="72">
        <f t="shared" si="8"/>
        <v>0</v>
      </c>
      <c r="I36" s="72"/>
      <c r="J36" s="72">
        <f t="shared" si="4"/>
        <v>0</v>
      </c>
      <c r="K36" s="72"/>
      <c r="L36" s="72">
        <f t="shared" si="5"/>
        <v>0</v>
      </c>
      <c r="M36" s="72"/>
      <c r="N36" s="72"/>
      <c r="O36" s="72">
        <f t="shared" si="9"/>
        <v>0</v>
      </c>
      <c r="P36" s="72"/>
      <c r="Q36" s="72"/>
      <c r="R36" s="72"/>
      <c r="S36" s="72">
        <f t="shared" si="6"/>
        <v>0</v>
      </c>
      <c r="T36" s="72"/>
    </row>
    <row r="37" ht="15.75" customHeight="1" spans="1:20">
      <c r="A37" s="73" t="s">
        <v>1277</v>
      </c>
      <c r="B37" s="73" t="s">
        <v>1278</v>
      </c>
      <c r="C37" s="72">
        <f>D37+F37+J37+L37+O37+S37</f>
        <v>596</v>
      </c>
      <c r="D37" s="72">
        <f t="shared" si="7"/>
        <v>0</v>
      </c>
      <c r="E37" s="72"/>
      <c r="F37" s="72">
        <f t="shared" si="3"/>
        <v>0</v>
      </c>
      <c r="G37" s="72"/>
      <c r="H37" s="72">
        <f t="shared" si="8"/>
        <v>0</v>
      </c>
      <c r="I37" s="72"/>
      <c r="J37" s="72">
        <f t="shared" si="4"/>
        <v>0</v>
      </c>
      <c r="K37" s="72"/>
      <c r="L37" s="72">
        <f t="shared" si="5"/>
        <v>0</v>
      </c>
      <c r="M37" s="72"/>
      <c r="N37" s="72"/>
      <c r="O37" s="72">
        <f t="shared" si="9"/>
        <v>0</v>
      </c>
      <c r="P37" s="72"/>
      <c r="Q37" s="72"/>
      <c r="R37" s="72"/>
      <c r="S37" s="72">
        <f t="shared" si="6"/>
        <v>596</v>
      </c>
      <c r="T37" s="72">
        <v>596</v>
      </c>
    </row>
    <row r="38" ht="25.5" hidden="1" customHeight="1" spans="1:20">
      <c r="A38" s="73" t="s">
        <v>1279</v>
      </c>
      <c r="B38" s="73" t="s">
        <v>1280</v>
      </c>
      <c r="C38" s="72">
        <f>D38+F38+J38+L38+O38+S38</f>
        <v>0</v>
      </c>
      <c r="D38" s="72">
        <f t="shared" si="7"/>
        <v>0</v>
      </c>
      <c r="E38" s="72"/>
      <c r="F38" s="72">
        <f t="shared" si="3"/>
        <v>0</v>
      </c>
      <c r="G38" s="72"/>
      <c r="H38" s="72">
        <f t="shared" si="8"/>
        <v>0</v>
      </c>
      <c r="I38" s="72"/>
      <c r="J38" s="72">
        <f t="shared" si="4"/>
        <v>0</v>
      </c>
      <c r="K38" s="72"/>
      <c r="L38" s="72">
        <f t="shared" si="5"/>
        <v>0</v>
      </c>
      <c r="M38" s="72"/>
      <c r="N38" s="72"/>
      <c r="O38" s="72">
        <f t="shared" si="9"/>
        <v>0</v>
      </c>
      <c r="P38" s="72"/>
      <c r="Q38" s="72"/>
      <c r="R38" s="72"/>
      <c r="S38" s="72">
        <f t="shared" si="6"/>
        <v>0</v>
      </c>
      <c r="T38" s="72"/>
    </row>
    <row r="39" ht="25.5" customHeight="1" spans="1:20">
      <c r="A39" s="73" t="s">
        <v>1281</v>
      </c>
      <c r="B39" s="73" t="s">
        <v>1282</v>
      </c>
      <c r="C39" s="72">
        <f>D39+F39+J39+L39+O39+S39</f>
        <v>698</v>
      </c>
      <c r="D39" s="72">
        <f t="shared" si="7"/>
        <v>0</v>
      </c>
      <c r="E39" s="72"/>
      <c r="F39" s="72">
        <f t="shared" si="3"/>
        <v>0</v>
      </c>
      <c r="G39" s="72"/>
      <c r="H39" s="72">
        <f t="shared" si="8"/>
        <v>0</v>
      </c>
      <c r="I39" s="72"/>
      <c r="J39" s="72">
        <f t="shared" si="4"/>
        <v>0</v>
      </c>
      <c r="K39" s="72"/>
      <c r="L39" s="72">
        <f t="shared" si="5"/>
        <v>0</v>
      </c>
      <c r="M39" s="72"/>
      <c r="N39" s="72"/>
      <c r="O39" s="72">
        <f t="shared" si="9"/>
        <v>0</v>
      </c>
      <c r="P39" s="72"/>
      <c r="Q39" s="72"/>
      <c r="R39" s="72"/>
      <c r="S39" s="72">
        <f t="shared" si="6"/>
        <v>698</v>
      </c>
      <c r="T39" s="72">
        <v>698</v>
      </c>
    </row>
    <row r="40" ht="15.75" customHeight="1" spans="1:20">
      <c r="A40" s="73">
        <v>21209</v>
      </c>
      <c r="B40" s="74" t="s">
        <v>1283</v>
      </c>
      <c r="C40" s="72">
        <v>160</v>
      </c>
      <c r="D40" s="72"/>
      <c r="E40" s="72"/>
      <c r="F40" s="72"/>
      <c r="G40" s="72"/>
      <c r="H40" s="72">
        <v>160</v>
      </c>
      <c r="I40" s="72">
        <v>160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</row>
    <row r="41" ht="15.75" customHeight="1" spans="1:20">
      <c r="A41" s="73">
        <v>2120901</v>
      </c>
      <c r="B41" s="75" t="s">
        <v>1284</v>
      </c>
      <c r="C41" s="72">
        <v>160</v>
      </c>
      <c r="D41" s="72"/>
      <c r="E41" s="72"/>
      <c r="F41" s="72"/>
      <c r="G41" s="72"/>
      <c r="H41" s="72">
        <v>160</v>
      </c>
      <c r="I41" s="72">
        <v>160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ht="21.75" customHeight="1" spans="1:20">
      <c r="A42" s="73" t="s">
        <v>1285</v>
      </c>
      <c r="B42" s="73" t="s">
        <v>1286</v>
      </c>
      <c r="C42" s="72">
        <v>904</v>
      </c>
      <c r="D42" s="72"/>
      <c r="E42" s="72"/>
      <c r="F42" s="72"/>
      <c r="G42" s="72"/>
      <c r="H42" s="72">
        <v>904</v>
      </c>
      <c r="I42" s="72">
        <v>904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ht="16.5" customHeight="1" spans="1:20">
      <c r="A43" s="73" t="s">
        <v>1287</v>
      </c>
      <c r="B43" s="73" t="s">
        <v>1271</v>
      </c>
      <c r="C43" s="72">
        <v>904</v>
      </c>
      <c r="D43" s="72"/>
      <c r="E43" s="72"/>
      <c r="F43" s="72"/>
      <c r="G43" s="72"/>
      <c r="H43" s="72">
        <v>904</v>
      </c>
      <c r="I43" s="72">
        <v>904</v>
      </c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ht="17.25" customHeight="1" spans="1:20">
      <c r="A44" s="73" t="s">
        <v>1288</v>
      </c>
      <c r="B44" s="73" t="s">
        <v>1289</v>
      </c>
      <c r="C44" s="72">
        <v>304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>
        <v>304</v>
      </c>
      <c r="P44" s="72">
        <v>304</v>
      </c>
      <c r="Q44" s="72"/>
      <c r="R44" s="72"/>
      <c r="S44" s="72"/>
      <c r="T44" s="72"/>
    </row>
    <row r="45" ht="22.5" customHeight="1" spans="1:20">
      <c r="A45" s="73" t="s">
        <v>1288</v>
      </c>
      <c r="B45" s="73" t="s">
        <v>1289</v>
      </c>
      <c r="C45" s="72">
        <v>304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>
        <v>304</v>
      </c>
      <c r="P45" s="72">
        <v>304</v>
      </c>
      <c r="Q45" s="72"/>
      <c r="R45" s="72"/>
      <c r="S45" s="72"/>
      <c r="T45" s="72"/>
    </row>
    <row r="46" ht="27.75" customHeight="1" spans="1:20">
      <c r="A46" s="73" t="s">
        <v>1290</v>
      </c>
      <c r="B46" s="73" t="s">
        <v>1291</v>
      </c>
      <c r="C46" s="72">
        <v>45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>
        <v>45</v>
      </c>
      <c r="P46" s="72">
        <v>45</v>
      </c>
      <c r="Q46" s="72"/>
      <c r="R46" s="72"/>
      <c r="S46" s="72"/>
      <c r="T46" s="72"/>
    </row>
    <row r="47" ht="20.25" customHeight="1" spans="1:20">
      <c r="A47" s="73">
        <v>2121301</v>
      </c>
      <c r="B47" s="73" t="s">
        <v>1292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ht="22.5" spans="1:20">
      <c r="A48" s="73" t="s">
        <v>1293</v>
      </c>
      <c r="B48" s="73" t="s">
        <v>1294</v>
      </c>
      <c r="C48" s="72">
        <v>45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>
        <v>45</v>
      </c>
      <c r="P48" s="72">
        <v>45</v>
      </c>
      <c r="Q48" s="72"/>
      <c r="R48" s="72"/>
      <c r="S48" s="72"/>
      <c r="T48" s="72"/>
    </row>
    <row r="49" hidden="1" spans="1:20">
      <c r="A49" s="73" t="s">
        <v>899</v>
      </c>
      <c r="B49" s="73" t="s">
        <v>900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ht="22.5" hidden="1" spans="1:20">
      <c r="A50" s="73" t="s">
        <v>998</v>
      </c>
      <c r="B50" s="73" t="s">
        <v>999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hidden="1" spans="1:20">
      <c r="A51" s="73" t="s">
        <v>1295</v>
      </c>
      <c r="B51" s="73" t="s">
        <v>1296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ht="22.5" hidden="1" spans="1:20">
      <c r="A52" s="73" t="s">
        <v>1297</v>
      </c>
      <c r="B52" s="73" t="s">
        <v>1298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hidden="1" spans="1:20">
      <c r="A53" s="73" t="s">
        <v>1005</v>
      </c>
      <c r="B53" s="73" t="s">
        <v>1006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hidden="1" spans="1:20">
      <c r="A54" s="73" t="s">
        <v>1015</v>
      </c>
      <c r="B54" s="73" t="s">
        <v>1016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hidden="1" spans="1:20">
      <c r="A55" s="73" t="s">
        <v>1017</v>
      </c>
      <c r="B55" s="73" t="s">
        <v>1018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hidden="1" spans="1:20">
      <c r="A56" s="73" t="s">
        <v>1017</v>
      </c>
      <c r="B56" s="73" t="s">
        <v>1018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hidden="1" spans="1:20">
      <c r="A57" s="73" t="s">
        <v>1299</v>
      </c>
      <c r="B57" s="73" t="s">
        <v>1300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hidden="1" spans="1:20">
      <c r="A58" s="73" t="s">
        <v>1301</v>
      </c>
      <c r="B58" s="73" t="s">
        <v>1302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ht="22.5" hidden="1" spans="1:20">
      <c r="A59" s="73" t="s">
        <v>1303</v>
      </c>
      <c r="B59" s="73" t="s">
        <v>1304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ht="21.75" hidden="1" customHeight="1" spans="1:20">
      <c r="A60" s="73" t="s">
        <v>1019</v>
      </c>
      <c r="B60" s="73" t="s">
        <v>1020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hidden="1" spans="1:20">
      <c r="A61" s="73" t="s">
        <v>1305</v>
      </c>
      <c r="B61" s="73" t="s">
        <v>1306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ht="22.5" hidden="1" spans="1:20">
      <c r="A62" s="73" t="s">
        <v>1307</v>
      </c>
      <c r="B62" s="73" t="s">
        <v>1308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ht="22.5" hidden="1" spans="1:20">
      <c r="A63" s="73" t="s">
        <v>1307</v>
      </c>
      <c r="B63" s="73" t="s">
        <v>1308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ht="30" hidden="1" customHeight="1" spans="1:20">
      <c r="A64" s="73" t="s">
        <v>1309</v>
      </c>
      <c r="B64" s="73" t="s">
        <v>1310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ht="18" hidden="1" customHeight="1" spans="1:20">
      <c r="A65" s="73">
        <v>2156102</v>
      </c>
      <c r="B65" s="73" t="s">
        <v>1311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ht="27" hidden="1" customHeight="1" spans="1:20">
      <c r="A66" s="73" t="s">
        <v>1312</v>
      </c>
      <c r="B66" s="73" t="s">
        <v>1313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hidden="1" spans="1:20">
      <c r="A67" s="73" t="s">
        <v>1105</v>
      </c>
      <c r="B67" s="73" t="s">
        <v>141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hidden="1" spans="1:20">
      <c r="A68" s="73" t="s">
        <v>1108</v>
      </c>
      <c r="B68" s="73" t="s">
        <v>1109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hidden="1" spans="1:20">
      <c r="A69" s="73" t="s">
        <v>1110</v>
      </c>
      <c r="B69" s="73" t="s">
        <v>1111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ht="19.15" hidden="1" customHeight="1" spans="1:20">
      <c r="A70" s="73" t="s">
        <v>1149</v>
      </c>
      <c r="B70" s="73" t="s">
        <v>144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hidden="1" spans="1:20">
      <c r="A71" s="73" t="s">
        <v>1314</v>
      </c>
      <c r="B71" s="73" t="s">
        <v>1315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ht="22.5" hidden="1" spans="1:20">
      <c r="A72" s="73" t="s">
        <v>1316</v>
      </c>
      <c r="B72" s="73" t="s">
        <v>1317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ht="22.5" hidden="1" spans="1:20">
      <c r="A73" s="73" t="s">
        <v>1318</v>
      </c>
      <c r="B73" s="73" t="s">
        <v>1319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ht="22.5" hidden="1" spans="1:20">
      <c r="A74" s="73" t="s">
        <v>1320</v>
      </c>
      <c r="B74" s="73" t="s">
        <v>1321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</sheetData>
  <mergeCells count="13">
    <mergeCell ref="A1:T1"/>
    <mergeCell ref="S2:T2"/>
    <mergeCell ref="D3:E3"/>
    <mergeCell ref="F3:G3"/>
    <mergeCell ref="H3:I3"/>
    <mergeCell ref="J3:K3"/>
    <mergeCell ref="L3:N3"/>
    <mergeCell ref="O3:R3"/>
    <mergeCell ref="S3:T3"/>
    <mergeCell ref="A5:B5"/>
    <mergeCell ref="A3:A4"/>
    <mergeCell ref="B3:B4"/>
    <mergeCell ref="C3:C4"/>
  </mergeCells>
  <printOptions horizontalCentered="1" verticalCentered="1"/>
  <pageMargins left="0.314583333333333" right="0.314583333333333" top="0.590277777777778" bottom="0.511805555555556" header="0.314583333333333" footer="0.708333333333333"/>
  <pageSetup paperSize="9" scale="76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showZeros="0" workbookViewId="0">
      <selection activeCell="D8" sqref="D8"/>
    </sheetView>
  </sheetViews>
  <sheetFormatPr defaultColWidth="9" defaultRowHeight="13.5" outlineLevelCol="7"/>
  <cols>
    <col min="1" max="1" width="27.625" customWidth="1"/>
    <col min="2" max="2" width="11.125" customWidth="1"/>
    <col min="3" max="8" width="12.75" customWidth="1"/>
  </cols>
  <sheetData>
    <row r="1" ht="30" customHeight="1" spans="1:8">
      <c r="A1" s="47" t="s">
        <v>1322</v>
      </c>
      <c r="B1" s="47"/>
      <c r="C1" s="47"/>
      <c r="D1" s="47"/>
      <c r="E1" s="47"/>
      <c r="F1" s="47"/>
      <c r="G1" s="47"/>
      <c r="H1" s="47"/>
    </row>
    <row r="2" ht="14.25" spans="1:8">
      <c r="A2" s="42"/>
      <c r="B2" s="42"/>
      <c r="C2" s="42"/>
      <c r="D2" s="42"/>
      <c r="E2" s="42"/>
      <c r="F2" s="42"/>
      <c r="G2" s="42" t="s">
        <v>1</v>
      </c>
      <c r="H2" s="42"/>
    </row>
    <row r="3" s="56" customFormat="1" ht="54" customHeight="1" spans="1:8">
      <c r="A3" s="57" t="s">
        <v>1323</v>
      </c>
      <c r="B3" s="57" t="s">
        <v>118</v>
      </c>
      <c r="C3" s="57" t="s">
        <v>1324</v>
      </c>
      <c r="D3" s="57" t="s">
        <v>1325</v>
      </c>
      <c r="E3" s="57" t="s">
        <v>1326</v>
      </c>
      <c r="F3" s="57" t="s">
        <v>1327</v>
      </c>
      <c r="G3" s="57" t="s">
        <v>1328</v>
      </c>
      <c r="H3" s="57" t="s">
        <v>1329</v>
      </c>
    </row>
    <row r="4" ht="27.95" customHeight="1" spans="1:8">
      <c r="A4" s="58" t="s">
        <v>1330</v>
      </c>
      <c r="B4" s="59">
        <f>SUM(C4:H4)</f>
        <v>8143</v>
      </c>
      <c r="C4" s="59">
        <f t="shared" ref="C4:H4" si="0">SUM(C5:C9)</f>
        <v>3386</v>
      </c>
      <c r="D4" s="59">
        <f t="shared" si="0"/>
        <v>2446</v>
      </c>
      <c r="E4" s="59">
        <f t="shared" si="0"/>
        <v>54</v>
      </c>
      <c r="F4" s="59">
        <f t="shared" si="0"/>
        <v>629</v>
      </c>
      <c r="G4" s="59">
        <f t="shared" si="0"/>
        <v>244</v>
      </c>
      <c r="H4" s="59">
        <f t="shared" si="0"/>
        <v>1384</v>
      </c>
    </row>
    <row r="5" ht="27.95" customHeight="1" spans="1:8">
      <c r="A5" s="60" t="s">
        <v>1331</v>
      </c>
      <c r="B5" s="59">
        <f t="shared" ref="B5:B14" si="1">SUM(C5:H5)</f>
        <v>4294</v>
      </c>
      <c r="C5" s="59">
        <v>1228</v>
      </c>
      <c r="D5" s="59">
        <v>2410</v>
      </c>
      <c r="E5" s="59">
        <v>53</v>
      </c>
      <c r="F5" s="59">
        <v>164</v>
      </c>
      <c r="G5" s="59">
        <v>71</v>
      </c>
      <c r="H5" s="59">
        <v>368</v>
      </c>
    </row>
    <row r="6" ht="27.95" customHeight="1" spans="1:8">
      <c r="A6" s="60" t="s">
        <v>1332</v>
      </c>
      <c r="B6" s="59">
        <f t="shared" si="1"/>
        <v>95</v>
      </c>
      <c r="C6" s="59">
        <v>12</v>
      </c>
      <c r="D6" s="59">
        <v>36</v>
      </c>
      <c r="E6" s="59">
        <v>1</v>
      </c>
      <c r="F6" s="59">
        <v>25</v>
      </c>
      <c r="G6" s="59">
        <v>10</v>
      </c>
      <c r="H6" s="59">
        <v>11</v>
      </c>
    </row>
    <row r="7" ht="27.95" customHeight="1" spans="1:8">
      <c r="A7" s="61" t="s">
        <v>1333</v>
      </c>
      <c r="B7" s="59">
        <f t="shared" si="1"/>
        <v>3753</v>
      </c>
      <c r="C7" s="59">
        <v>2145</v>
      </c>
      <c r="D7" s="59">
        <v>0</v>
      </c>
      <c r="E7" s="59">
        <v>0</v>
      </c>
      <c r="F7" s="59">
        <v>440</v>
      </c>
      <c r="G7" s="59">
        <v>163</v>
      </c>
      <c r="H7" s="59">
        <v>1005</v>
      </c>
    </row>
    <row r="8" ht="27.95" customHeight="1" spans="1:8">
      <c r="A8" s="61" t="s">
        <v>1334</v>
      </c>
      <c r="B8" s="59">
        <f t="shared" si="1"/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</row>
    <row r="9" ht="27.95" customHeight="1" spans="1:8">
      <c r="A9" s="61" t="s">
        <v>1335</v>
      </c>
      <c r="B9" s="59">
        <f t="shared" si="1"/>
        <v>1</v>
      </c>
      <c r="C9" s="59">
        <v>1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</row>
    <row r="10" ht="27.95" customHeight="1" spans="1:8">
      <c r="A10" s="62" t="s">
        <v>1336</v>
      </c>
      <c r="B10" s="59">
        <f t="shared" si="1"/>
        <v>5041</v>
      </c>
      <c r="C10" s="59">
        <v>0</v>
      </c>
      <c r="D10" s="59">
        <v>2751</v>
      </c>
      <c r="E10" s="59">
        <v>240</v>
      </c>
      <c r="F10" s="59">
        <v>825</v>
      </c>
      <c r="G10" s="59">
        <v>508</v>
      </c>
      <c r="H10" s="59">
        <v>717</v>
      </c>
    </row>
    <row r="11" ht="27.95" customHeight="1" spans="1:8">
      <c r="A11" s="63" t="s">
        <v>1337</v>
      </c>
      <c r="B11" s="59">
        <f t="shared" si="1"/>
        <v>7252</v>
      </c>
      <c r="C11" s="59">
        <v>3386</v>
      </c>
      <c r="D11" s="59">
        <v>2138</v>
      </c>
      <c r="E11" s="59">
        <v>15</v>
      </c>
      <c r="F11" s="59">
        <v>421</v>
      </c>
      <c r="G11" s="59">
        <v>183</v>
      </c>
      <c r="H11" s="59">
        <v>1109</v>
      </c>
    </row>
    <row r="12" ht="27.95" customHeight="1" spans="1:8">
      <c r="A12" s="63" t="s">
        <v>1338</v>
      </c>
      <c r="B12" s="59">
        <f t="shared" si="1"/>
        <v>7219</v>
      </c>
      <c r="C12" s="59">
        <v>3373</v>
      </c>
      <c r="D12" s="59">
        <v>2131</v>
      </c>
      <c r="E12" s="59">
        <v>15</v>
      </c>
      <c r="F12" s="59">
        <v>421</v>
      </c>
      <c r="G12" s="59">
        <v>171</v>
      </c>
      <c r="H12" s="59">
        <v>1108</v>
      </c>
    </row>
    <row r="13" ht="27.95" customHeight="1" spans="1:8">
      <c r="A13" s="64" t="s">
        <v>1339</v>
      </c>
      <c r="B13" s="59">
        <f t="shared" ref="B13:H13" si="2">B4-B11</f>
        <v>891</v>
      </c>
      <c r="C13" s="59">
        <f t="shared" si="2"/>
        <v>0</v>
      </c>
      <c r="D13" s="59">
        <f t="shared" si="2"/>
        <v>308</v>
      </c>
      <c r="E13" s="59">
        <f t="shared" si="2"/>
        <v>39</v>
      </c>
      <c r="F13" s="59">
        <f t="shared" si="2"/>
        <v>208</v>
      </c>
      <c r="G13" s="59">
        <f t="shared" si="2"/>
        <v>61</v>
      </c>
      <c r="H13" s="59">
        <f t="shared" si="2"/>
        <v>275</v>
      </c>
    </row>
    <row r="14" ht="27.95" customHeight="1" spans="1:8">
      <c r="A14" s="62" t="s">
        <v>1340</v>
      </c>
      <c r="B14" s="59">
        <f t="shared" si="1"/>
        <v>5932</v>
      </c>
      <c r="C14" s="59">
        <f t="shared" ref="C14:H14" si="3">C4+C10-C11</f>
        <v>0</v>
      </c>
      <c r="D14" s="59">
        <f t="shared" si="3"/>
        <v>3059</v>
      </c>
      <c r="E14" s="59">
        <f t="shared" si="3"/>
        <v>279</v>
      </c>
      <c r="F14" s="59">
        <f t="shared" si="3"/>
        <v>1033</v>
      </c>
      <c r="G14" s="59">
        <f t="shared" si="3"/>
        <v>569</v>
      </c>
      <c r="H14" s="59">
        <f t="shared" si="3"/>
        <v>992</v>
      </c>
    </row>
  </sheetData>
  <mergeCells count="1">
    <mergeCell ref="A1:H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51"/>
  <sheetViews>
    <sheetView topLeftCell="A19" workbookViewId="0">
      <selection activeCell="A21" sqref="$A21:$XFD21"/>
    </sheetView>
  </sheetViews>
  <sheetFormatPr defaultColWidth="9" defaultRowHeight="12"/>
  <cols>
    <col min="1" max="1" width="4.875" style="45" customWidth="1"/>
    <col min="2" max="2" width="9" style="44"/>
    <col min="3" max="3" width="19.875" style="44" customWidth="1"/>
    <col min="4" max="4" width="46.625" style="45" customWidth="1"/>
    <col min="5" max="5" width="7.25" style="45" customWidth="1"/>
    <col min="6" max="6" width="9.75" style="45" customWidth="1"/>
    <col min="7" max="16384" width="9" style="45"/>
  </cols>
  <sheetData>
    <row r="1" ht="26.25" customHeight="1" spans="1:254">
      <c r="A1" s="46" t="s">
        <v>1341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ht="27.75" customHeight="1" spans="1:254">
      <c r="A2" s="48"/>
      <c r="B2" s="49"/>
      <c r="C2" s="49"/>
      <c r="D2" s="48"/>
      <c r="E2" s="50" t="s">
        <v>1</v>
      </c>
      <c r="F2" s="50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s="44" customFormat="1" ht="16.5" customHeight="1" spans="1:254">
      <c r="A3" s="51" t="s">
        <v>1342</v>
      </c>
      <c r="B3" s="51" t="s">
        <v>1343</v>
      </c>
      <c r="C3" s="51" t="s">
        <v>1344</v>
      </c>
      <c r="D3" s="51" t="s">
        <v>1345</v>
      </c>
      <c r="E3" s="51" t="s">
        <v>118</v>
      </c>
      <c r="F3" s="51" t="s">
        <v>1346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</row>
    <row r="4" s="44" customFormat="1" ht="16.5" customHeight="1" spans="1:254">
      <c r="A4" s="51" t="s">
        <v>1347</v>
      </c>
      <c r="B4" s="51" t="s">
        <v>1348</v>
      </c>
      <c r="C4" s="51"/>
      <c r="D4" s="51" t="s">
        <v>1348</v>
      </c>
      <c r="E4" s="51" t="s">
        <v>1349</v>
      </c>
      <c r="F4" s="51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</row>
    <row r="5" ht="19.5" customHeight="1" spans="1:254">
      <c r="A5" s="52">
        <v>1</v>
      </c>
      <c r="B5" s="51" t="s">
        <v>1350</v>
      </c>
      <c r="C5" s="51" t="s">
        <v>1351</v>
      </c>
      <c r="D5" s="52" t="s">
        <v>1352</v>
      </c>
      <c r="E5" s="52">
        <v>140</v>
      </c>
      <c r="F5" s="52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ht="19.5" customHeight="1" spans="1:254">
      <c r="A6" s="52">
        <v>2</v>
      </c>
      <c r="B6" s="51" t="s">
        <v>1350</v>
      </c>
      <c r="C6" s="51" t="s">
        <v>1353</v>
      </c>
      <c r="D6" s="52" t="s">
        <v>1354</v>
      </c>
      <c r="E6" s="52">
        <v>50</v>
      </c>
      <c r="F6" s="52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ht="19.5" customHeight="1" spans="1:254">
      <c r="A7" s="52">
        <v>3</v>
      </c>
      <c r="B7" s="51" t="s">
        <v>1355</v>
      </c>
      <c r="C7" s="51" t="s">
        <v>1356</v>
      </c>
      <c r="D7" s="52" t="s">
        <v>1357</v>
      </c>
      <c r="E7" s="52">
        <v>10</v>
      </c>
      <c r="F7" s="5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ht="19.5" customHeight="1" spans="1:254">
      <c r="A8" s="52">
        <v>4</v>
      </c>
      <c r="B8" s="51" t="s">
        <v>450</v>
      </c>
      <c r="C8" s="51" t="s">
        <v>1358</v>
      </c>
      <c r="D8" s="52" t="s">
        <v>1359</v>
      </c>
      <c r="E8" s="52">
        <v>49</v>
      </c>
      <c r="F8" s="52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ht="19.5" customHeight="1" spans="1:254">
      <c r="A9" s="52">
        <v>5</v>
      </c>
      <c r="B9" s="51" t="s">
        <v>450</v>
      </c>
      <c r="C9" s="51" t="s">
        <v>1358</v>
      </c>
      <c r="D9" s="52" t="s">
        <v>1359</v>
      </c>
      <c r="E9" s="52">
        <v>62</v>
      </c>
      <c r="F9" s="5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ht="19.5" customHeight="1" spans="1:254">
      <c r="A10" s="52">
        <v>6</v>
      </c>
      <c r="B10" s="51" t="s">
        <v>450</v>
      </c>
      <c r="C10" s="51" t="s">
        <v>1360</v>
      </c>
      <c r="D10" s="52" t="s">
        <v>1361</v>
      </c>
      <c r="E10" s="52">
        <v>41</v>
      </c>
      <c r="F10" s="52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ht="19.5" customHeight="1" spans="1:254">
      <c r="A11" s="52">
        <v>7</v>
      </c>
      <c r="B11" s="51" t="s">
        <v>450</v>
      </c>
      <c r="C11" s="51" t="s">
        <v>1362</v>
      </c>
      <c r="D11" s="52" t="s">
        <v>1361</v>
      </c>
      <c r="E11" s="52">
        <v>42</v>
      </c>
      <c r="F11" s="52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ht="19.5" customHeight="1" spans="1:254">
      <c r="A12" s="52">
        <v>8</v>
      </c>
      <c r="B12" s="51" t="s">
        <v>1363</v>
      </c>
      <c r="C12" s="51" t="s">
        <v>1358</v>
      </c>
      <c r="D12" s="52" t="s">
        <v>1359</v>
      </c>
      <c r="E12" s="52">
        <v>103</v>
      </c>
      <c r="F12" s="5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ht="19.5" customHeight="1" spans="1:254">
      <c r="A13" s="52">
        <v>9</v>
      </c>
      <c r="B13" s="51" t="s">
        <v>1363</v>
      </c>
      <c r="C13" s="51" t="s">
        <v>1358</v>
      </c>
      <c r="D13" s="52" t="s">
        <v>1359</v>
      </c>
      <c r="E13" s="52">
        <v>129</v>
      </c>
      <c r="F13" s="52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ht="19.5" customHeight="1" spans="1:254">
      <c r="A14" s="52">
        <v>10</v>
      </c>
      <c r="B14" s="51" t="s">
        <v>1363</v>
      </c>
      <c r="C14" s="51" t="s">
        <v>1364</v>
      </c>
      <c r="D14" s="52" t="s">
        <v>1361</v>
      </c>
      <c r="E14" s="52">
        <v>91</v>
      </c>
      <c r="F14" s="52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ht="19.5" customHeight="1" spans="1:254">
      <c r="A15" s="52">
        <v>11</v>
      </c>
      <c r="B15" s="51" t="s">
        <v>1363</v>
      </c>
      <c r="C15" s="51" t="s">
        <v>1365</v>
      </c>
      <c r="D15" s="52" t="s">
        <v>1361</v>
      </c>
      <c r="E15" s="52">
        <v>92</v>
      </c>
      <c r="F15" s="52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ht="19.5" customHeight="1" spans="1:254">
      <c r="A16" s="52">
        <v>12</v>
      </c>
      <c r="B16" s="51" t="s">
        <v>1366</v>
      </c>
      <c r="C16" s="51" t="s">
        <v>1367</v>
      </c>
      <c r="D16" s="52" t="s">
        <v>1368</v>
      </c>
      <c r="E16" s="52">
        <v>12</v>
      </c>
      <c r="F16" s="5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ht="19.5" customHeight="1" spans="1:254">
      <c r="A17" s="52">
        <v>13</v>
      </c>
      <c r="B17" s="51" t="s">
        <v>1369</v>
      </c>
      <c r="C17" s="51" t="s">
        <v>1358</v>
      </c>
      <c r="D17" s="52" t="s">
        <v>1359</v>
      </c>
      <c r="E17" s="52">
        <v>25</v>
      </c>
      <c r="F17" s="52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ht="19.5" customHeight="1" spans="1:254">
      <c r="A18" s="52">
        <v>14</v>
      </c>
      <c r="B18" s="51" t="s">
        <v>1369</v>
      </c>
      <c r="C18" s="51" t="s">
        <v>1358</v>
      </c>
      <c r="D18" s="52" t="s">
        <v>1359</v>
      </c>
      <c r="E18" s="52">
        <v>32</v>
      </c>
      <c r="F18" s="52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ht="19.5" customHeight="1" spans="1:254">
      <c r="A19" s="52">
        <v>15</v>
      </c>
      <c r="B19" s="51" t="s">
        <v>1369</v>
      </c>
      <c r="C19" s="51" t="s">
        <v>1370</v>
      </c>
      <c r="D19" s="52" t="s">
        <v>1361</v>
      </c>
      <c r="E19" s="52">
        <v>35</v>
      </c>
      <c r="F19" s="52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ht="19.5" customHeight="1" spans="1:254">
      <c r="A20" s="52">
        <v>16</v>
      </c>
      <c r="B20" s="51" t="s">
        <v>1369</v>
      </c>
      <c r="C20" s="51" t="s">
        <v>1371</v>
      </c>
      <c r="D20" s="52" t="s">
        <v>1361</v>
      </c>
      <c r="E20" s="52">
        <v>36</v>
      </c>
      <c r="F20" s="52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ht="19.5" customHeight="1" spans="1:254">
      <c r="A21" s="52">
        <v>17</v>
      </c>
      <c r="B21" s="51" t="s">
        <v>1372</v>
      </c>
      <c r="C21" s="51" t="s">
        <v>1373</v>
      </c>
      <c r="D21" s="52" t="s">
        <v>1374</v>
      </c>
      <c r="E21" s="52">
        <v>41</v>
      </c>
      <c r="F21" s="52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ht="19.5" customHeight="1" spans="1:254">
      <c r="A22" s="52">
        <v>18</v>
      </c>
      <c r="B22" s="51" t="s">
        <v>1375</v>
      </c>
      <c r="C22" s="51" t="s">
        <v>1376</v>
      </c>
      <c r="D22" s="52" t="s">
        <v>1377</v>
      </c>
      <c r="E22" s="52">
        <v>187</v>
      </c>
      <c r="F22" s="5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ht="19.5" customHeight="1" spans="1:254">
      <c r="A23" s="52">
        <v>19</v>
      </c>
      <c r="B23" s="51" t="s">
        <v>1375</v>
      </c>
      <c r="C23" s="51" t="s">
        <v>1378</v>
      </c>
      <c r="D23" s="52" t="s">
        <v>1379</v>
      </c>
      <c r="E23" s="52">
        <v>5</v>
      </c>
      <c r="F23" s="52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ht="19.5" customHeight="1" spans="1:254">
      <c r="A24" s="52">
        <v>20</v>
      </c>
      <c r="B24" s="51" t="s">
        <v>1380</v>
      </c>
      <c r="C24" s="51" t="s">
        <v>1381</v>
      </c>
      <c r="D24" s="52" t="s">
        <v>1382</v>
      </c>
      <c r="E24" s="52">
        <v>20</v>
      </c>
      <c r="F24" s="52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ht="19.5" customHeight="1" spans="1:254">
      <c r="A25" s="52">
        <v>21</v>
      </c>
      <c r="B25" s="51" t="s">
        <v>1380</v>
      </c>
      <c r="C25" s="51" t="s">
        <v>1383</v>
      </c>
      <c r="D25" s="52" t="s">
        <v>1384</v>
      </c>
      <c r="E25" s="52">
        <v>196</v>
      </c>
      <c r="F25" s="52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ht="19.5" customHeight="1" spans="1:254">
      <c r="A26" s="52">
        <v>22</v>
      </c>
      <c r="B26" s="51" t="s">
        <v>1380</v>
      </c>
      <c r="C26" s="51" t="s">
        <v>1385</v>
      </c>
      <c r="D26" s="52" t="s">
        <v>1386</v>
      </c>
      <c r="E26" s="52">
        <v>323</v>
      </c>
      <c r="F26" s="52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ht="19.5" customHeight="1" spans="1:254">
      <c r="A27" s="52">
        <v>23</v>
      </c>
      <c r="B27" s="51" t="s">
        <v>1380</v>
      </c>
      <c r="C27" s="51" t="s">
        <v>1387</v>
      </c>
      <c r="D27" s="52" t="s">
        <v>1388</v>
      </c>
      <c r="E27" s="52">
        <v>11</v>
      </c>
      <c r="F27" s="52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ht="19.5" customHeight="1" spans="1:254">
      <c r="A28" s="52">
        <v>24</v>
      </c>
      <c r="B28" s="51" t="s">
        <v>1380</v>
      </c>
      <c r="C28" s="51" t="s">
        <v>1389</v>
      </c>
      <c r="D28" s="52" t="s">
        <v>1390</v>
      </c>
      <c r="E28" s="52">
        <v>93</v>
      </c>
      <c r="F28" s="52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ht="19.5" customHeight="1" spans="1:254">
      <c r="A29" s="52">
        <v>25</v>
      </c>
      <c r="B29" s="51" t="s">
        <v>1391</v>
      </c>
      <c r="C29" s="51" t="s">
        <v>1392</v>
      </c>
      <c r="D29" s="52" t="s">
        <v>1393</v>
      </c>
      <c r="E29" s="52">
        <v>3</v>
      </c>
      <c r="F29" s="52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ht="19.5" customHeight="1" spans="1:254">
      <c r="A30" s="52">
        <v>26</v>
      </c>
      <c r="B30" s="51" t="s">
        <v>1391</v>
      </c>
      <c r="C30" s="51" t="s">
        <v>1392</v>
      </c>
      <c r="D30" s="52" t="s">
        <v>1393</v>
      </c>
      <c r="E30" s="52">
        <v>15</v>
      </c>
      <c r="F30" s="52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ht="19.5" customHeight="1" spans="1:254">
      <c r="A31" s="52">
        <v>27</v>
      </c>
      <c r="B31" s="51" t="s">
        <v>1391</v>
      </c>
      <c r="C31" s="51" t="s">
        <v>1392</v>
      </c>
      <c r="D31" s="52" t="s">
        <v>1393</v>
      </c>
      <c r="E31" s="52">
        <v>15</v>
      </c>
      <c r="F31" s="52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ht="19.5" customHeight="1" spans="1:254">
      <c r="A32" s="52">
        <v>28</v>
      </c>
      <c r="B32" s="51" t="s">
        <v>1391</v>
      </c>
      <c r="C32" s="51" t="s">
        <v>1394</v>
      </c>
      <c r="D32" s="52" t="s">
        <v>1395</v>
      </c>
      <c r="E32" s="52">
        <v>195</v>
      </c>
      <c r="F32" s="52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ht="19.5" customHeight="1" spans="1:254">
      <c r="A33" s="52">
        <v>29</v>
      </c>
      <c r="B33" s="51" t="s">
        <v>1391</v>
      </c>
      <c r="C33" s="51" t="s">
        <v>1396</v>
      </c>
      <c r="D33" s="52" t="s">
        <v>1397</v>
      </c>
      <c r="E33" s="52">
        <v>1</v>
      </c>
      <c r="F33" s="52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ht="19.5" customHeight="1" spans="1:254">
      <c r="A34" s="52">
        <v>30</v>
      </c>
      <c r="B34" s="51" t="s">
        <v>1398</v>
      </c>
      <c r="C34" s="51" t="s">
        <v>1399</v>
      </c>
      <c r="D34" s="52" t="s">
        <v>1400</v>
      </c>
      <c r="E34" s="52">
        <v>25</v>
      </c>
      <c r="F34" s="52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ht="19.5" customHeight="1" spans="1:254">
      <c r="A35" s="52">
        <v>31</v>
      </c>
      <c r="B35" s="51" t="s">
        <v>1398</v>
      </c>
      <c r="C35" s="51" t="s">
        <v>1399</v>
      </c>
      <c r="D35" s="52" t="s">
        <v>1400</v>
      </c>
      <c r="E35" s="52">
        <v>150</v>
      </c>
      <c r="F35" s="52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</row>
    <row r="36" ht="19.5" customHeight="1" spans="1:254">
      <c r="A36" s="52">
        <v>32</v>
      </c>
      <c r="B36" s="51" t="s">
        <v>1401</v>
      </c>
      <c r="C36" s="51" t="s">
        <v>1402</v>
      </c>
      <c r="D36" s="52" t="s">
        <v>1403</v>
      </c>
      <c r="E36" s="52">
        <v>4</v>
      </c>
      <c r="F36" s="52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ht="19.5" customHeight="1" spans="1:254">
      <c r="A37" s="52">
        <v>33</v>
      </c>
      <c r="B37" s="51" t="s">
        <v>1401</v>
      </c>
      <c r="C37" s="51" t="s">
        <v>1404</v>
      </c>
      <c r="D37" s="52" t="s">
        <v>1405</v>
      </c>
      <c r="E37" s="52">
        <v>967.61</v>
      </c>
      <c r="F37" s="52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ht="19.5" customHeight="1" spans="1:254">
      <c r="A38" s="52">
        <v>34</v>
      </c>
      <c r="B38" s="51" t="s">
        <v>1401</v>
      </c>
      <c r="C38" s="51" t="s">
        <v>1406</v>
      </c>
      <c r="D38" s="52" t="s">
        <v>1407</v>
      </c>
      <c r="E38" s="52">
        <v>15</v>
      </c>
      <c r="F38" s="5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ht="19.5" customHeight="1" spans="1:254">
      <c r="A39" s="52">
        <v>35</v>
      </c>
      <c r="B39" s="51" t="s">
        <v>1401</v>
      </c>
      <c r="C39" s="51" t="s">
        <v>1408</v>
      </c>
      <c r="D39" s="52" t="s">
        <v>1409</v>
      </c>
      <c r="E39" s="52">
        <v>27</v>
      </c>
      <c r="F39" s="52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ht="19.5" customHeight="1" spans="1:254">
      <c r="A40" s="52">
        <v>36</v>
      </c>
      <c r="B40" s="51" t="s">
        <v>1401</v>
      </c>
      <c r="C40" s="51" t="s">
        <v>1410</v>
      </c>
      <c r="D40" s="52" t="s">
        <v>1411</v>
      </c>
      <c r="E40" s="52">
        <v>120</v>
      </c>
      <c r="F40" s="52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  <row r="41" ht="19.5" customHeight="1" spans="1:254">
      <c r="A41" s="52">
        <v>37</v>
      </c>
      <c r="B41" s="51" t="s">
        <v>1401</v>
      </c>
      <c r="C41" s="51" t="s">
        <v>1412</v>
      </c>
      <c r="D41" s="52" t="s">
        <v>1413</v>
      </c>
      <c r="E41" s="52">
        <v>2</v>
      </c>
      <c r="F41" s="52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</row>
    <row r="42" ht="19.5" customHeight="1" spans="1:254">
      <c r="A42" s="52">
        <v>38</v>
      </c>
      <c r="B42" s="51" t="s">
        <v>1401</v>
      </c>
      <c r="C42" s="51" t="s">
        <v>1414</v>
      </c>
      <c r="D42" s="52" t="s">
        <v>1415</v>
      </c>
      <c r="E42" s="52">
        <v>5</v>
      </c>
      <c r="F42" s="52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</row>
    <row r="43" ht="19.5" customHeight="1" spans="1:254">
      <c r="A43" s="52">
        <v>39</v>
      </c>
      <c r="B43" s="51" t="s">
        <v>1401</v>
      </c>
      <c r="C43" s="51" t="s">
        <v>1414</v>
      </c>
      <c r="D43" s="52" t="s">
        <v>1416</v>
      </c>
      <c r="E43" s="52">
        <v>3.3</v>
      </c>
      <c r="F43" s="52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</row>
    <row r="44" ht="19.5" customHeight="1" spans="1:254">
      <c r="A44" s="52">
        <v>40</v>
      </c>
      <c r="B44" s="51" t="s">
        <v>1401</v>
      </c>
      <c r="C44" s="51" t="s">
        <v>1417</v>
      </c>
      <c r="D44" s="52" t="s">
        <v>1418</v>
      </c>
      <c r="E44" s="52">
        <v>15.319</v>
      </c>
      <c r="F44" s="52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</row>
    <row r="45" ht="19.5" customHeight="1" spans="1:254">
      <c r="A45" s="52">
        <v>41</v>
      </c>
      <c r="B45" s="51" t="s">
        <v>1419</v>
      </c>
      <c r="C45" s="51" t="s">
        <v>1420</v>
      </c>
      <c r="D45" s="52" t="s">
        <v>1421</v>
      </c>
      <c r="E45" s="52">
        <v>30</v>
      </c>
      <c r="F45" s="52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</row>
    <row r="46" ht="19.5" customHeight="1" spans="1:254">
      <c r="A46" s="52">
        <v>42</v>
      </c>
      <c r="B46" s="51" t="s">
        <v>1422</v>
      </c>
      <c r="C46" s="51" t="s">
        <v>1423</v>
      </c>
      <c r="D46" s="52" t="s">
        <v>1424</v>
      </c>
      <c r="E46" s="52">
        <v>0.675</v>
      </c>
      <c r="F46" s="5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</row>
    <row r="47" ht="19.5" customHeight="1" spans="1:254">
      <c r="A47" s="52">
        <v>43</v>
      </c>
      <c r="B47" s="51" t="s">
        <v>1422</v>
      </c>
      <c r="C47" s="51" t="s">
        <v>1425</v>
      </c>
      <c r="D47" s="52" t="s">
        <v>1426</v>
      </c>
      <c r="E47" s="52">
        <v>36</v>
      </c>
      <c r="F47" s="5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</row>
    <row r="48" ht="19.5" customHeight="1" spans="1:254">
      <c r="A48" s="52">
        <v>44</v>
      </c>
      <c r="B48" s="51" t="s">
        <v>1422</v>
      </c>
      <c r="C48" s="51" t="s">
        <v>1423</v>
      </c>
      <c r="D48" s="52" t="s">
        <v>1424</v>
      </c>
      <c r="E48" s="52">
        <v>0.225</v>
      </c>
      <c r="F48" s="52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</row>
    <row r="49" ht="19.5" customHeight="1" spans="1:254">
      <c r="A49" s="52">
        <v>45</v>
      </c>
      <c r="B49" s="51" t="s">
        <v>1422</v>
      </c>
      <c r="C49" s="51" t="s">
        <v>1427</v>
      </c>
      <c r="D49" s="52" t="s">
        <v>1428</v>
      </c>
      <c r="E49" s="52">
        <v>650</v>
      </c>
      <c r="F49" s="52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</row>
    <row r="50" ht="19.5" customHeight="1" spans="1:254">
      <c r="A50" s="52">
        <v>46</v>
      </c>
      <c r="B50" s="51" t="s">
        <v>1422</v>
      </c>
      <c r="C50" s="51" t="s">
        <v>1429</v>
      </c>
      <c r="D50" s="52" t="s">
        <v>1430</v>
      </c>
      <c r="E50" s="52">
        <v>255</v>
      </c>
      <c r="F50" s="52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</row>
    <row r="51" ht="19.5" customHeight="1" spans="1:254">
      <c r="A51" s="52">
        <v>47</v>
      </c>
      <c r="B51" s="51" t="s">
        <v>1422</v>
      </c>
      <c r="C51" s="51" t="s">
        <v>1431</v>
      </c>
      <c r="D51" s="52" t="s">
        <v>1432</v>
      </c>
      <c r="E51" s="52">
        <v>30</v>
      </c>
      <c r="F51" s="52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</row>
    <row r="52" ht="19.5" customHeight="1" spans="1:254">
      <c r="A52" s="52">
        <v>48</v>
      </c>
      <c r="B52" s="51" t="s">
        <v>1422</v>
      </c>
      <c r="C52" s="51" t="s">
        <v>1433</v>
      </c>
      <c r="D52" s="52" t="s">
        <v>1434</v>
      </c>
      <c r="E52" s="52">
        <v>548</v>
      </c>
      <c r="F52" s="52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</row>
    <row r="53" ht="19.5" customHeight="1" spans="1:254">
      <c r="A53" s="52">
        <v>49</v>
      </c>
      <c r="B53" s="51" t="s">
        <v>1422</v>
      </c>
      <c r="C53" s="51" t="s">
        <v>1433</v>
      </c>
      <c r="D53" s="52" t="s">
        <v>1435</v>
      </c>
      <c r="E53" s="52">
        <v>20</v>
      </c>
      <c r="F53" s="52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</row>
    <row r="54" ht="19.5" customHeight="1" spans="1:254">
      <c r="A54" s="52">
        <v>50</v>
      </c>
      <c r="B54" s="51" t="s">
        <v>1422</v>
      </c>
      <c r="C54" s="51" t="s">
        <v>1436</v>
      </c>
      <c r="D54" s="52" t="s">
        <v>1437</v>
      </c>
      <c r="E54" s="52">
        <v>30</v>
      </c>
      <c r="F54" s="52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</row>
    <row r="55" ht="19.5" customHeight="1" spans="1:254">
      <c r="A55" s="52">
        <v>51</v>
      </c>
      <c r="B55" s="51" t="s">
        <v>457</v>
      </c>
      <c r="C55" s="51" t="s">
        <v>1358</v>
      </c>
      <c r="D55" s="52" t="s">
        <v>1359</v>
      </c>
      <c r="E55" s="52">
        <v>4</v>
      </c>
      <c r="F55" s="52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</row>
    <row r="56" ht="19.5" customHeight="1" spans="1:254">
      <c r="A56" s="52">
        <v>52</v>
      </c>
      <c r="B56" s="51" t="s">
        <v>457</v>
      </c>
      <c r="C56" s="51" t="s">
        <v>1358</v>
      </c>
      <c r="D56" s="52" t="s">
        <v>1359</v>
      </c>
      <c r="E56" s="52">
        <v>5</v>
      </c>
      <c r="F56" s="52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</row>
    <row r="57" ht="19.5" customHeight="1" spans="1:254">
      <c r="A57" s="52">
        <v>53</v>
      </c>
      <c r="B57" s="51" t="s">
        <v>1438</v>
      </c>
      <c r="C57" s="51" t="s">
        <v>1439</v>
      </c>
      <c r="D57" s="52" t="s">
        <v>1440</v>
      </c>
      <c r="E57" s="52">
        <v>2.65</v>
      </c>
      <c r="F57" s="52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</row>
    <row r="58" ht="19.5" customHeight="1" spans="1:254">
      <c r="A58" s="52">
        <v>54</v>
      </c>
      <c r="B58" s="51" t="s">
        <v>1438</v>
      </c>
      <c r="C58" s="51" t="s">
        <v>1441</v>
      </c>
      <c r="D58" s="52" t="s">
        <v>1361</v>
      </c>
      <c r="E58" s="52">
        <v>7</v>
      </c>
      <c r="F58" s="52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</row>
    <row r="59" ht="19.5" customHeight="1" spans="1:254">
      <c r="A59" s="52">
        <v>55</v>
      </c>
      <c r="B59" s="51" t="s">
        <v>1438</v>
      </c>
      <c r="C59" s="51" t="s">
        <v>1442</v>
      </c>
      <c r="D59" s="52" t="s">
        <v>1361</v>
      </c>
      <c r="E59" s="52">
        <v>7</v>
      </c>
      <c r="F59" s="52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</row>
    <row r="60" ht="19.5" customHeight="1" spans="1:254">
      <c r="A60" s="52">
        <v>56</v>
      </c>
      <c r="B60" s="51" t="s">
        <v>1443</v>
      </c>
      <c r="C60" s="51" t="s">
        <v>1444</v>
      </c>
      <c r="D60" s="52" t="s">
        <v>1445</v>
      </c>
      <c r="E60" s="52">
        <v>10</v>
      </c>
      <c r="F60" s="52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</row>
    <row r="61" ht="19.5" customHeight="1" spans="1:254">
      <c r="A61" s="52">
        <v>57</v>
      </c>
      <c r="B61" s="51" t="s">
        <v>1446</v>
      </c>
      <c r="C61" s="51" t="s">
        <v>1447</v>
      </c>
      <c r="D61" s="52" t="s">
        <v>1448</v>
      </c>
      <c r="E61" s="52">
        <v>101.95</v>
      </c>
      <c r="F61" s="52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</row>
    <row r="62" ht="19.5" customHeight="1" spans="1:254">
      <c r="A62" s="52">
        <v>58</v>
      </c>
      <c r="B62" s="51" t="s">
        <v>1446</v>
      </c>
      <c r="C62" s="51" t="s">
        <v>1449</v>
      </c>
      <c r="D62" s="52" t="s">
        <v>1450</v>
      </c>
      <c r="E62" s="52">
        <v>516</v>
      </c>
      <c r="F62" s="52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</row>
    <row r="63" ht="19.5" customHeight="1" spans="1:254">
      <c r="A63" s="52">
        <v>59</v>
      </c>
      <c r="B63" s="51" t="s">
        <v>1446</v>
      </c>
      <c r="C63" s="51" t="s">
        <v>1451</v>
      </c>
      <c r="D63" s="52" t="s">
        <v>1452</v>
      </c>
      <c r="E63" s="52">
        <v>85</v>
      </c>
      <c r="F63" s="52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</row>
    <row r="64" ht="19.5" customHeight="1" spans="1:254">
      <c r="A64" s="52">
        <v>60</v>
      </c>
      <c r="B64" s="51" t="s">
        <v>1453</v>
      </c>
      <c r="C64" s="51" t="s">
        <v>1454</v>
      </c>
      <c r="D64" s="52" t="s">
        <v>1455</v>
      </c>
      <c r="E64" s="52">
        <v>0.156</v>
      </c>
      <c r="F64" s="52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</row>
    <row r="65" ht="19.5" customHeight="1" spans="1:254">
      <c r="A65" s="52">
        <v>61</v>
      </c>
      <c r="B65" s="51" t="s">
        <v>1453</v>
      </c>
      <c r="C65" s="51" t="s">
        <v>1456</v>
      </c>
      <c r="D65" s="52" t="s">
        <v>1457</v>
      </c>
      <c r="E65" s="52">
        <v>15</v>
      </c>
      <c r="F65" s="52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</row>
    <row r="66" ht="19.5" customHeight="1" spans="1:254">
      <c r="A66" s="52">
        <v>62</v>
      </c>
      <c r="B66" s="51" t="s">
        <v>1458</v>
      </c>
      <c r="C66" s="51" t="s">
        <v>1459</v>
      </c>
      <c r="D66" s="52" t="s">
        <v>1460</v>
      </c>
      <c r="E66" s="52">
        <v>0.8</v>
      </c>
      <c r="F66" s="52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</row>
    <row r="67" ht="19.5" customHeight="1" spans="1:254">
      <c r="A67" s="52">
        <v>63</v>
      </c>
      <c r="B67" s="51" t="s">
        <v>1458</v>
      </c>
      <c r="C67" s="51" t="s">
        <v>1461</v>
      </c>
      <c r="D67" s="52" t="s">
        <v>1462</v>
      </c>
      <c r="E67" s="52">
        <v>0.15</v>
      </c>
      <c r="F67" s="52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</row>
    <row r="68" ht="19.5" customHeight="1" spans="1:254">
      <c r="A68" s="52">
        <v>64</v>
      </c>
      <c r="B68" s="51" t="s">
        <v>1458</v>
      </c>
      <c r="C68" s="51" t="s">
        <v>1463</v>
      </c>
      <c r="D68" s="52" t="s">
        <v>1464</v>
      </c>
      <c r="E68" s="52">
        <v>5</v>
      </c>
      <c r="F68" s="52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</row>
    <row r="69" ht="19.5" customHeight="1" spans="1:254">
      <c r="A69" s="52">
        <v>65</v>
      </c>
      <c r="B69" s="51" t="s">
        <v>1458</v>
      </c>
      <c r="C69" s="51" t="s">
        <v>1465</v>
      </c>
      <c r="D69" s="52" t="s">
        <v>1466</v>
      </c>
      <c r="E69" s="52">
        <v>4.71</v>
      </c>
      <c r="F69" s="52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</row>
    <row r="70" ht="19.5" customHeight="1" spans="1:254">
      <c r="A70" s="52">
        <v>66</v>
      </c>
      <c r="B70" s="51" t="s">
        <v>1458</v>
      </c>
      <c r="C70" s="51" t="s">
        <v>1467</v>
      </c>
      <c r="D70" s="52" t="s">
        <v>1468</v>
      </c>
      <c r="E70" s="52">
        <v>0.12</v>
      </c>
      <c r="F70" s="52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</row>
    <row r="71" ht="19.5" customHeight="1" spans="1:254">
      <c r="A71" s="52">
        <v>67</v>
      </c>
      <c r="B71" s="51" t="s">
        <v>1458</v>
      </c>
      <c r="C71" s="51" t="s">
        <v>1469</v>
      </c>
      <c r="D71" s="52" t="s">
        <v>1470</v>
      </c>
      <c r="E71" s="52">
        <v>0.19</v>
      </c>
      <c r="F71" s="52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</row>
    <row r="72" ht="19.5" customHeight="1" spans="1:254">
      <c r="A72" s="52">
        <v>68</v>
      </c>
      <c r="B72" s="51" t="s">
        <v>1458</v>
      </c>
      <c r="C72" s="51" t="s">
        <v>1471</v>
      </c>
      <c r="D72" s="52" t="s">
        <v>1472</v>
      </c>
      <c r="E72" s="52">
        <v>3</v>
      </c>
      <c r="F72" s="52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</row>
    <row r="73" ht="19.5" customHeight="1" spans="1:254">
      <c r="A73" s="52">
        <v>69</v>
      </c>
      <c r="B73" s="51" t="s">
        <v>1458</v>
      </c>
      <c r="C73" s="51" t="s">
        <v>1473</v>
      </c>
      <c r="D73" s="52" t="s">
        <v>1474</v>
      </c>
      <c r="E73" s="52">
        <v>40.15</v>
      </c>
      <c r="F73" s="52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</row>
    <row r="74" ht="19.5" customHeight="1" spans="1:254">
      <c r="A74" s="53" t="s">
        <v>1475</v>
      </c>
      <c r="B74" s="54"/>
      <c r="C74" s="54"/>
      <c r="D74" s="55"/>
      <c r="E74" s="52">
        <f>SUM(E5:E73)</f>
        <v>5796.005</v>
      </c>
      <c r="F74" s="52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</row>
    <row r="75" spans="1:254">
      <c r="A75" s="48"/>
      <c r="B75" s="49"/>
      <c r="C75" s="49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</row>
    <row r="76" spans="1:254">
      <c r="A76" s="48"/>
      <c r="B76" s="49"/>
      <c r="C76" s="49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</row>
    <row r="77" spans="1:254">
      <c r="A77" s="48"/>
      <c r="B77" s="49"/>
      <c r="C77" s="49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</row>
    <row r="78" spans="1:254">
      <c r="A78" s="48"/>
      <c r="B78" s="49"/>
      <c r="C78" s="49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</row>
    <row r="79" spans="1:254">
      <c r="A79" s="48"/>
      <c r="B79" s="49"/>
      <c r="C79" s="49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</row>
    <row r="80" spans="1:254">
      <c r="A80" s="48"/>
      <c r="B80" s="49"/>
      <c r="C80" s="49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</row>
    <row r="81" spans="1:254">
      <c r="A81" s="48"/>
      <c r="B81" s="49"/>
      <c r="C81" s="49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</row>
    <row r="82" spans="1:254">
      <c r="A82" s="48"/>
      <c r="B82" s="49"/>
      <c r="C82" s="49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</row>
    <row r="83" spans="1:254">
      <c r="A83" s="48"/>
      <c r="B83" s="49"/>
      <c r="C83" s="49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</row>
    <row r="84" spans="1:254">
      <c r="A84" s="48"/>
      <c r="B84" s="49"/>
      <c r="C84" s="49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</row>
    <row r="85" spans="1:254">
      <c r="A85" s="48"/>
      <c r="B85" s="49"/>
      <c r="C85" s="49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</row>
    <row r="86" spans="1:254">
      <c r="A86" s="48"/>
      <c r="B86" s="49"/>
      <c r="C86" s="49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</row>
    <row r="87" spans="1:254">
      <c r="A87" s="48"/>
      <c r="B87" s="49"/>
      <c r="C87" s="49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</row>
    <row r="88" spans="1:254">
      <c r="A88" s="48"/>
      <c r="B88" s="49"/>
      <c r="C88" s="4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</row>
    <row r="89" spans="1:254">
      <c r="A89" s="48"/>
      <c r="B89" s="49"/>
      <c r="C89" s="49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</row>
    <row r="90" spans="1:254">
      <c r="A90" s="48"/>
      <c r="B90" s="49"/>
      <c r="C90" s="49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</row>
    <row r="91" spans="1:254">
      <c r="A91" s="48"/>
      <c r="B91" s="49"/>
      <c r="C91" s="49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</row>
    <row r="92" spans="1:254">
      <c r="A92" s="48"/>
      <c r="B92" s="49"/>
      <c r="C92" s="49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</row>
    <row r="93" spans="1:254">
      <c r="A93" s="48"/>
      <c r="B93" s="49"/>
      <c r="C93" s="49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</row>
    <row r="94" spans="1:254">
      <c r="A94" s="48"/>
      <c r="B94" s="49"/>
      <c r="C94" s="49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</row>
    <row r="95" spans="1:254">
      <c r="A95" s="48"/>
      <c r="B95" s="49"/>
      <c r="C95" s="49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</row>
    <row r="96" spans="1:254">
      <c r="A96" s="48"/>
      <c r="B96" s="49"/>
      <c r="C96" s="49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</row>
    <row r="97" spans="1:254">
      <c r="A97" s="48"/>
      <c r="B97" s="49"/>
      <c r="C97" s="49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</row>
    <row r="98" spans="1:254">
      <c r="A98" s="48"/>
      <c r="B98" s="49"/>
      <c r="C98" s="49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</row>
    <row r="99" spans="1:254">
      <c r="A99" s="48"/>
      <c r="B99" s="49"/>
      <c r="C99" s="49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</row>
    <row r="100" spans="1:254">
      <c r="A100" s="48"/>
      <c r="B100" s="49"/>
      <c r="C100" s="49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</row>
    <row r="101" spans="1:254">
      <c r="A101" s="48"/>
      <c r="B101" s="49"/>
      <c r="C101" s="49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</row>
    <row r="102" spans="1:254">
      <c r="A102" s="48"/>
      <c r="B102" s="49"/>
      <c r="C102" s="49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</row>
    <row r="103" spans="1:254">
      <c r="A103" s="48"/>
      <c r="B103" s="49"/>
      <c r="C103" s="49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</row>
    <row r="104" spans="1:254">
      <c r="A104" s="48"/>
      <c r="B104" s="49"/>
      <c r="C104" s="49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</row>
    <row r="105" spans="1:254">
      <c r="A105" s="48"/>
      <c r="B105" s="49"/>
      <c r="C105" s="49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</row>
    <row r="106" spans="1:254">
      <c r="A106" s="48"/>
      <c r="B106" s="49"/>
      <c r="C106" s="49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</row>
    <row r="107" spans="1:254">
      <c r="A107" s="48"/>
      <c r="B107" s="49"/>
      <c r="C107" s="49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</row>
    <row r="108" spans="1:254">
      <c r="A108" s="48"/>
      <c r="B108" s="49"/>
      <c r="C108" s="49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</row>
    <row r="109" spans="1:254">
      <c r="A109" s="48"/>
      <c r="B109" s="49"/>
      <c r="C109" s="49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</row>
    <row r="110" spans="1:254">
      <c r="A110" s="48"/>
      <c r="B110" s="49"/>
      <c r="C110" s="49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</row>
    <row r="111" spans="1:254">
      <c r="A111" s="48"/>
      <c r="B111" s="49"/>
      <c r="C111" s="49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</row>
    <row r="112" spans="1:254">
      <c r="A112" s="48"/>
      <c r="B112" s="49"/>
      <c r="C112" s="49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</row>
    <row r="113" spans="1:254">
      <c r="A113" s="48"/>
      <c r="B113" s="49"/>
      <c r="C113" s="49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</row>
    <row r="114" spans="1:254">
      <c r="A114" s="48"/>
      <c r="B114" s="49"/>
      <c r="C114" s="49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</row>
    <row r="115" spans="1:254">
      <c r="A115" s="48"/>
      <c r="B115" s="49"/>
      <c r="C115" s="49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</row>
    <row r="116" spans="1:254">
      <c r="A116" s="48"/>
      <c r="B116" s="49"/>
      <c r="C116" s="49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</row>
    <row r="117" spans="1:254">
      <c r="A117" s="48"/>
      <c r="B117" s="49"/>
      <c r="C117" s="49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</row>
    <row r="118" spans="1:254">
      <c r="A118" s="48"/>
      <c r="B118" s="49"/>
      <c r="C118" s="49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</row>
    <row r="119" spans="1:254">
      <c r="A119" s="48"/>
      <c r="B119" s="49"/>
      <c r="C119" s="49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</row>
    <row r="120" spans="1:254">
      <c r="A120" s="48"/>
      <c r="B120" s="49"/>
      <c r="C120" s="49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</row>
    <row r="121" spans="1:254">
      <c r="A121" s="48"/>
      <c r="B121" s="49"/>
      <c r="C121" s="49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</row>
    <row r="122" spans="1:254">
      <c r="A122" s="48"/>
      <c r="B122" s="49"/>
      <c r="C122" s="49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</row>
    <row r="123" spans="1:254">
      <c r="A123" s="48"/>
      <c r="B123" s="49"/>
      <c r="C123" s="49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</row>
    <row r="124" spans="1:254">
      <c r="A124" s="48"/>
      <c r="B124" s="49"/>
      <c r="C124" s="49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</row>
    <row r="125" spans="1:254">
      <c r="A125" s="48"/>
      <c r="B125" s="49"/>
      <c r="C125" s="49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</row>
    <row r="126" spans="1:254">
      <c r="A126" s="48"/>
      <c r="B126" s="49"/>
      <c r="C126" s="49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</row>
    <row r="127" spans="1:254">
      <c r="A127" s="48"/>
      <c r="B127" s="49"/>
      <c r="C127" s="49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</row>
    <row r="128" spans="1:254">
      <c r="A128" s="48"/>
      <c r="B128" s="49"/>
      <c r="C128" s="49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</row>
    <row r="129" spans="1:254">
      <c r="A129" s="48"/>
      <c r="B129" s="49"/>
      <c r="C129" s="49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</row>
    <row r="130" spans="1:254">
      <c r="A130" s="48"/>
      <c r="B130" s="49"/>
      <c r="C130" s="49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</row>
    <row r="131" spans="1:254">
      <c r="A131" s="48"/>
      <c r="B131" s="49"/>
      <c r="C131" s="49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</row>
    <row r="132" spans="1:254">
      <c r="A132" s="48"/>
      <c r="B132" s="49"/>
      <c r="C132" s="49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</row>
    <row r="133" spans="1:254">
      <c r="A133" s="48"/>
      <c r="B133" s="49"/>
      <c r="C133" s="49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</row>
    <row r="134" spans="1:254">
      <c r="A134" s="48"/>
      <c r="B134" s="49"/>
      <c r="C134" s="49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</row>
    <row r="135" spans="1:254">
      <c r="A135" s="48"/>
      <c r="B135" s="49"/>
      <c r="C135" s="49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</row>
    <row r="136" spans="1:254">
      <c r="A136" s="48"/>
      <c r="B136" s="49"/>
      <c r="C136" s="49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</row>
    <row r="137" spans="1:254">
      <c r="A137" s="48"/>
      <c r="B137" s="49"/>
      <c r="C137" s="49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</row>
    <row r="138" spans="1:254">
      <c r="A138" s="48"/>
      <c r="B138" s="49"/>
      <c r="C138" s="49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</row>
    <row r="139" spans="1:254">
      <c r="A139" s="48"/>
      <c r="B139" s="49"/>
      <c r="C139" s="49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</row>
    <row r="140" spans="1:254">
      <c r="A140" s="48"/>
      <c r="B140" s="49"/>
      <c r="C140" s="49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</row>
    <row r="141" spans="1:254">
      <c r="A141" s="48"/>
      <c r="B141" s="49"/>
      <c r="C141" s="49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</row>
    <row r="142" spans="1:254">
      <c r="A142" s="48"/>
      <c r="B142" s="49"/>
      <c r="C142" s="49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</row>
    <row r="143" spans="1:254">
      <c r="A143" s="48"/>
      <c r="B143" s="49"/>
      <c r="C143" s="49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</row>
    <row r="144" spans="1:254">
      <c r="A144" s="48"/>
      <c r="B144" s="49"/>
      <c r="C144" s="49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</row>
    <row r="145" spans="1:254">
      <c r="A145" s="48"/>
      <c r="B145" s="49"/>
      <c r="C145" s="49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</row>
    <row r="146" spans="1:254">
      <c r="A146" s="48"/>
      <c r="B146" s="49"/>
      <c r="C146" s="49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</row>
    <row r="147" spans="1:254">
      <c r="A147" s="48"/>
      <c r="B147" s="49"/>
      <c r="C147" s="49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</row>
    <row r="148" spans="1:254">
      <c r="A148" s="48"/>
      <c r="B148" s="49"/>
      <c r="C148" s="49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</row>
    <row r="149" spans="1:254">
      <c r="A149" s="48"/>
      <c r="B149" s="49"/>
      <c r="C149" s="49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</row>
    <row r="150" spans="1:254">
      <c r="A150" s="48"/>
      <c r="B150" s="49"/>
      <c r="C150" s="49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</row>
    <row r="151" spans="1:254">
      <c r="A151" s="48"/>
      <c r="B151" s="49"/>
      <c r="C151" s="49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</row>
    <row r="152" spans="1:254">
      <c r="A152" s="48"/>
      <c r="B152" s="49"/>
      <c r="C152" s="49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</row>
    <row r="153" spans="1:254">
      <c r="A153" s="48"/>
      <c r="B153" s="49"/>
      <c r="C153" s="49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</row>
    <row r="154" spans="1:254">
      <c r="A154" s="48"/>
      <c r="B154" s="49"/>
      <c r="C154" s="49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</row>
    <row r="155" spans="1:254">
      <c r="A155" s="48"/>
      <c r="B155" s="49"/>
      <c r="C155" s="49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</row>
    <row r="156" spans="1:254">
      <c r="A156" s="48"/>
      <c r="B156" s="49"/>
      <c r="C156" s="49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</row>
    <row r="157" spans="1:254">
      <c r="A157" s="48"/>
      <c r="B157" s="49"/>
      <c r="C157" s="49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</row>
    <row r="158" spans="1:254">
      <c r="A158" s="48"/>
      <c r="B158" s="49"/>
      <c r="C158" s="49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</row>
    <row r="159" spans="1:254">
      <c r="A159" s="48"/>
      <c r="B159" s="49"/>
      <c r="C159" s="49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</row>
    <row r="160" spans="1:254">
      <c r="A160" s="48"/>
      <c r="B160" s="49"/>
      <c r="C160" s="49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</row>
    <row r="161" spans="1:254">
      <c r="A161" s="48"/>
      <c r="B161" s="49"/>
      <c r="C161" s="49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</row>
    <row r="162" spans="1:254">
      <c r="A162" s="48"/>
      <c r="B162" s="49"/>
      <c r="C162" s="49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</row>
    <row r="163" spans="1:254">
      <c r="A163" s="48"/>
      <c r="B163" s="49"/>
      <c r="C163" s="49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</row>
    <row r="164" spans="1:254">
      <c r="A164" s="48"/>
      <c r="B164" s="49"/>
      <c r="C164" s="49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</row>
    <row r="165" spans="1:254">
      <c r="A165" s="48"/>
      <c r="B165" s="49"/>
      <c r="C165" s="49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</row>
    <row r="166" spans="1:254">
      <c r="A166" s="48"/>
      <c r="B166" s="49"/>
      <c r="C166" s="49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</row>
    <row r="167" spans="1:254">
      <c r="A167" s="48"/>
      <c r="B167" s="49"/>
      <c r="C167" s="49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</row>
    <row r="168" spans="1:254">
      <c r="A168" s="48"/>
      <c r="B168" s="49"/>
      <c r="C168" s="49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</row>
    <row r="169" spans="1:254">
      <c r="A169" s="48"/>
      <c r="B169" s="49"/>
      <c r="C169" s="49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</row>
    <row r="170" spans="1:254">
      <c r="A170" s="48"/>
      <c r="B170" s="49"/>
      <c r="C170" s="49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</row>
    <row r="171" spans="1:254">
      <c r="A171" s="48"/>
      <c r="B171" s="49"/>
      <c r="C171" s="49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</row>
    <row r="172" spans="1:254">
      <c r="A172" s="48"/>
      <c r="B172" s="49"/>
      <c r="C172" s="49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</row>
    <row r="173" spans="1:254">
      <c r="A173" s="48"/>
      <c r="B173" s="49"/>
      <c r="C173" s="49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</row>
    <row r="174" spans="1:254">
      <c r="A174" s="48"/>
      <c r="B174" s="49"/>
      <c r="C174" s="49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</row>
    <row r="175" spans="1:254">
      <c r="A175" s="48"/>
      <c r="B175" s="49"/>
      <c r="C175" s="49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</row>
    <row r="176" spans="1:254">
      <c r="A176" s="48"/>
      <c r="B176" s="49"/>
      <c r="C176" s="49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</row>
    <row r="177" spans="1:254">
      <c r="A177" s="48"/>
      <c r="B177" s="49"/>
      <c r="C177" s="49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</row>
    <row r="178" spans="1:254">
      <c r="A178" s="48"/>
      <c r="B178" s="49"/>
      <c r="C178" s="49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</row>
    <row r="179" spans="1:254">
      <c r="A179" s="48"/>
      <c r="B179" s="49"/>
      <c r="C179" s="49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</row>
    <row r="180" spans="1:254">
      <c r="A180" s="48"/>
      <c r="B180" s="49"/>
      <c r="C180" s="49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</row>
    <row r="181" spans="1:254">
      <c r="A181" s="48"/>
      <c r="B181" s="49"/>
      <c r="C181" s="49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</row>
    <row r="182" spans="1:254">
      <c r="A182" s="48"/>
      <c r="B182" s="49"/>
      <c r="C182" s="49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</row>
    <row r="183" spans="1:254">
      <c r="A183" s="48"/>
      <c r="B183" s="49"/>
      <c r="C183" s="49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</row>
    <row r="184" spans="1:254">
      <c r="A184" s="48"/>
      <c r="B184" s="49"/>
      <c r="C184" s="49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</row>
    <row r="185" spans="1:254">
      <c r="A185" s="48"/>
      <c r="B185" s="49"/>
      <c r="C185" s="49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</row>
    <row r="186" spans="1:254">
      <c r="A186" s="48"/>
      <c r="B186" s="49"/>
      <c r="C186" s="49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</row>
    <row r="187" spans="1:254">
      <c r="A187" s="48"/>
      <c r="B187" s="49"/>
      <c r="C187" s="49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</row>
    <row r="188" spans="1:254">
      <c r="A188" s="48"/>
      <c r="B188" s="49"/>
      <c r="C188" s="49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</row>
    <row r="189" spans="1:254">
      <c r="A189" s="48"/>
      <c r="B189" s="49"/>
      <c r="C189" s="49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</row>
    <row r="190" spans="1:254">
      <c r="A190" s="48"/>
      <c r="B190" s="49"/>
      <c r="C190" s="49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</row>
    <row r="191" spans="1:254">
      <c r="A191" s="48"/>
      <c r="B191" s="49"/>
      <c r="C191" s="49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</row>
    <row r="192" spans="1:254">
      <c r="A192" s="48"/>
      <c r="B192" s="49"/>
      <c r="C192" s="49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</row>
    <row r="193" spans="1:254">
      <c r="A193" s="48"/>
      <c r="B193" s="49"/>
      <c r="C193" s="49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</row>
    <row r="194" spans="1:254">
      <c r="A194" s="48"/>
      <c r="B194" s="49"/>
      <c r="C194" s="49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</row>
    <row r="195" spans="1:254">
      <c r="A195" s="48"/>
      <c r="B195" s="49"/>
      <c r="C195" s="49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</row>
    <row r="196" spans="1:254">
      <c r="A196" s="48"/>
      <c r="B196" s="49"/>
      <c r="C196" s="49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</row>
    <row r="197" spans="1:254">
      <c r="A197" s="48"/>
      <c r="B197" s="49"/>
      <c r="C197" s="49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</row>
    <row r="198" spans="1:254">
      <c r="A198" s="48"/>
      <c r="B198" s="49"/>
      <c r="C198" s="49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</row>
    <row r="199" spans="1:254">
      <c r="A199" s="48"/>
      <c r="B199" s="49"/>
      <c r="C199" s="49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</row>
    <row r="200" spans="1:254">
      <c r="A200" s="48"/>
      <c r="B200" s="49"/>
      <c r="C200" s="49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</row>
    <row r="201" spans="1:254">
      <c r="A201" s="48"/>
      <c r="B201" s="49"/>
      <c r="C201" s="49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</row>
    <row r="202" spans="1:254">
      <c r="A202" s="48"/>
      <c r="B202" s="49"/>
      <c r="C202" s="49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</row>
    <row r="203" spans="1:254">
      <c r="A203" s="48"/>
      <c r="B203" s="49"/>
      <c r="C203" s="49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</row>
    <row r="204" spans="1:254">
      <c r="A204" s="48"/>
      <c r="B204" s="49"/>
      <c r="C204" s="49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</row>
    <row r="205" spans="1:254">
      <c r="A205" s="48"/>
      <c r="B205" s="49"/>
      <c r="C205" s="49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</row>
    <row r="206" spans="1:254">
      <c r="A206" s="48"/>
      <c r="B206" s="49"/>
      <c r="C206" s="49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</row>
    <row r="207" spans="1:254">
      <c r="A207" s="48"/>
      <c r="B207" s="49"/>
      <c r="C207" s="49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</row>
    <row r="208" spans="1:254">
      <c r="A208" s="48"/>
      <c r="B208" s="49"/>
      <c r="C208" s="49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</row>
    <row r="209" spans="1:254">
      <c r="A209" s="48"/>
      <c r="B209" s="49"/>
      <c r="C209" s="49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</row>
    <row r="210" spans="1:254">
      <c r="A210" s="48"/>
      <c r="B210" s="49"/>
      <c r="C210" s="49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</row>
    <row r="211" spans="1:254">
      <c r="A211" s="48"/>
      <c r="B211" s="49"/>
      <c r="C211" s="49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</row>
    <row r="212" spans="1:254">
      <c r="A212" s="48"/>
      <c r="B212" s="49"/>
      <c r="C212" s="49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</row>
    <row r="213" spans="1:254">
      <c r="A213" s="48"/>
      <c r="B213" s="49"/>
      <c r="C213" s="49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</row>
    <row r="214" spans="1:254">
      <c r="A214" s="48"/>
      <c r="B214" s="49"/>
      <c r="C214" s="49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</row>
    <row r="215" spans="1:254">
      <c r="A215" s="48"/>
      <c r="B215" s="49"/>
      <c r="C215" s="49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</row>
    <row r="216" spans="1:254">
      <c r="A216" s="48"/>
      <c r="B216" s="49"/>
      <c r="C216" s="49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</row>
    <row r="217" spans="1:254">
      <c r="A217" s="48"/>
      <c r="B217" s="49"/>
      <c r="C217" s="49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</row>
    <row r="218" spans="1:254">
      <c r="A218" s="48"/>
      <c r="B218" s="49"/>
      <c r="C218" s="49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</row>
    <row r="219" spans="1:254">
      <c r="A219" s="48"/>
      <c r="B219" s="49"/>
      <c r="C219" s="49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</row>
    <row r="220" spans="1:254">
      <c r="A220" s="48"/>
      <c r="B220" s="49"/>
      <c r="C220" s="49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  <c r="IS220" s="48"/>
      <c r="IT220" s="48"/>
    </row>
    <row r="221" spans="1:254">
      <c r="A221" s="48"/>
      <c r="B221" s="49"/>
      <c r="C221" s="49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</row>
    <row r="222" spans="1:254">
      <c r="A222" s="48"/>
      <c r="B222" s="49"/>
      <c r="C222" s="49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</row>
    <row r="223" spans="1:254">
      <c r="A223" s="48"/>
      <c r="B223" s="49"/>
      <c r="C223" s="49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</row>
    <row r="224" spans="1:254">
      <c r="A224" s="48"/>
      <c r="B224" s="49"/>
      <c r="C224" s="49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</row>
    <row r="225" spans="1:254">
      <c r="A225" s="48"/>
      <c r="B225" s="49"/>
      <c r="C225" s="49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</row>
    <row r="226" spans="1:254">
      <c r="A226" s="48"/>
      <c r="B226" s="49"/>
      <c r="C226" s="49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</row>
    <row r="227" spans="1:254">
      <c r="A227" s="48"/>
      <c r="B227" s="49"/>
      <c r="C227" s="49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</row>
    <row r="228" spans="1:254">
      <c r="A228" s="48"/>
      <c r="B228" s="49"/>
      <c r="C228" s="49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</row>
    <row r="229" spans="1:254">
      <c r="A229" s="48"/>
      <c r="B229" s="49"/>
      <c r="C229" s="49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</row>
    <row r="230" spans="1:254">
      <c r="A230" s="48"/>
      <c r="B230" s="49"/>
      <c r="C230" s="49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</row>
    <row r="231" spans="1:254">
      <c r="A231" s="48"/>
      <c r="B231" s="49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</row>
    <row r="232" spans="1:254">
      <c r="A232" s="48"/>
      <c r="B232" s="49"/>
      <c r="C232" s="49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</row>
    <row r="233" spans="1:254">
      <c r="A233" s="48"/>
      <c r="B233" s="49"/>
      <c r="C233" s="49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</row>
    <row r="234" spans="1:254">
      <c r="A234" s="48"/>
      <c r="B234" s="49"/>
      <c r="C234" s="49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</row>
    <row r="235" spans="1:254">
      <c r="A235" s="48"/>
      <c r="B235" s="49"/>
      <c r="C235" s="49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</row>
    <row r="236" spans="1:254">
      <c r="A236" s="48"/>
      <c r="B236" s="49"/>
      <c r="C236" s="49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  <c r="IS236" s="48"/>
      <c r="IT236" s="48"/>
    </row>
    <row r="237" spans="1:254">
      <c r="A237" s="48"/>
      <c r="B237" s="49"/>
      <c r="C237" s="49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  <c r="IS237" s="48"/>
      <c r="IT237" s="48"/>
    </row>
    <row r="238" spans="1:254">
      <c r="A238" s="48"/>
      <c r="B238" s="49"/>
      <c r="C238" s="49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  <c r="IT238" s="48"/>
    </row>
    <row r="239" spans="1:254">
      <c r="A239" s="48"/>
      <c r="B239" s="49"/>
      <c r="C239" s="49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  <c r="IS239" s="48"/>
      <c r="IT239" s="48"/>
    </row>
    <row r="240" spans="1:254">
      <c r="A240" s="48"/>
      <c r="B240" s="49"/>
      <c r="C240" s="49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  <c r="IT240" s="48"/>
    </row>
    <row r="241" spans="1:254">
      <c r="A241" s="48"/>
      <c r="B241" s="49"/>
      <c r="C241" s="49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  <c r="IT241" s="48"/>
    </row>
    <row r="242" spans="1:254">
      <c r="A242" s="48"/>
      <c r="B242" s="49"/>
      <c r="C242" s="49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</row>
    <row r="243" spans="1:254">
      <c r="A243" s="48"/>
      <c r="B243" s="49"/>
      <c r="C243" s="49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</row>
    <row r="244" spans="1:254">
      <c r="A244" s="48"/>
      <c r="B244" s="49"/>
      <c r="C244" s="49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</row>
    <row r="245" spans="1:254">
      <c r="A245" s="48"/>
      <c r="B245" s="49"/>
      <c r="C245" s="49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</row>
    <row r="246" spans="1:254">
      <c r="A246" s="48"/>
      <c r="B246" s="49"/>
      <c r="C246" s="49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</row>
    <row r="247" spans="1:254">
      <c r="A247" s="48"/>
      <c r="B247" s="49"/>
      <c r="C247" s="49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</row>
    <row r="248" spans="1:254">
      <c r="A248" s="48"/>
      <c r="B248" s="49"/>
      <c r="C248" s="49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</row>
    <row r="249" spans="1:254">
      <c r="A249" s="48"/>
      <c r="B249" s="49"/>
      <c r="C249" s="49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</row>
    <row r="250" spans="1:254">
      <c r="A250" s="48"/>
      <c r="B250" s="49"/>
      <c r="C250" s="49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</row>
    <row r="251" spans="1:254">
      <c r="A251" s="48"/>
      <c r="B251" s="49"/>
      <c r="C251" s="49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</row>
  </sheetData>
  <mergeCells count="9">
    <mergeCell ref="A1:F1"/>
    <mergeCell ref="E2:F2"/>
    <mergeCell ref="A74:D74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scale="90" fitToHeight="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tabSelected="1" topLeftCell="A15" workbookViewId="0">
      <selection activeCell="E33" sqref="E33"/>
    </sheetView>
  </sheetViews>
  <sheetFormatPr defaultColWidth="9" defaultRowHeight="13.5" outlineLevelCol="5"/>
  <cols>
    <col min="1" max="1" width="5.25" style="2" customWidth="1"/>
    <col min="2" max="2" width="12.5" style="2" customWidth="1"/>
    <col min="3" max="3" width="34.875" style="3" customWidth="1"/>
    <col min="4" max="4" width="9" style="2"/>
    <col min="5" max="5" width="70.5" style="4" customWidth="1"/>
    <col min="6" max="16384" width="9" style="5"/>
  </cols>
  <sheetData>
    <row r="1" ht="20.25" spans="1:5">
      <c r="A1" s="6" t="s">
        <v>1476</v>
      </c>
      <c r="B1" s="7"/>
      <c r="C1" s="7"/>
      <c r="D1" s="7"/>
      <c r="E1" s="7"/>
    </row>
    <row r="2" spans="5:5">
      <c r="E2" s="8" t="s">
        <v>1</v>
      </c>
    </row>
    <row r="3" spans="1:5">
      <c r="A3" s="9" t="s">
        <v>1342</v>
      </c>
      <c r="B3" s="10" t="s">
        <v>1477</v>
      </c>
      <c r="C3" s="10" t="s">
        <v>1345</v>
      </c>
      <c r="D3" s="11" t="s">
        <v>118</v>
      </c>
      <c r="E3" s="10" t="s">
        <v>1478</v>
      </c>
    </row>
    <row r="4" spans="1:5">
      <c r="A4" s="12"/>
      <c r="B4" s="13" t="s">
        <v>1348</v>
      </c>
      <c r="C4" s="13" t="s">
        <v>1479</v>
      </c>
      <c r="D4" s="14" t="s">
        <v>1480</v>
      </c>
      <c r="E4" s="10"/>
    </row>
    <row r="5" s="1" customFormat="1" ht="35.25" customHeight="1" spans="1:5">
      <c r="A5" s="15">
        <v>1</v>
      </c>
      <c r="B5" s="16" t="s">
        <v>1481</v>
      </c>
      <c r="C5" s="17" t="s">
        <v>1482</v>
      </c>
      <c r="D5" s="18">
        <v>0.6</v>
      </c>
      <c r="E5" s="19" t="s">
        <v>1483</v>
      </c>
    </row>
    <row r="6" s="1" customFormat="1" ht="39" customHeight="1" spans="1:5">
      <c r="A6" s="15">
        <v>2</v>
      </c>
      <c r="B6" s="16" t="s">
        <v>1481</v>
      </c>
      <c r="C6" s="20" t="s">
        <v>1484</v>
      </c>
      <c r="D6" s="18">
        <v>1.1</v>
      </c>
      <c r="E6" s="21" t="s">
        <v>1485</v>
      </c>
    </row>
    <row r="7" s="1" customFormat="1" ht="18" customHeight="1" spans="1:5">
      <c r="A7" s="15">
        <v>3</v>
      </c>
      <c r="B7" s="16" t="s">
        <v>1486</v>
      </c>
      <c r="C7" s="20" t="s">
        <v>1487</v>
      </c>
      <c r="D7" s="18">
        <v>1.5</v>
      </c>
      <c r="E7" s="21" t="s">
        <v>1488</v>
      </c>
    </row>
    <row r="8" s="1" customFormat="1" ht="18" customHeight="1" spans="1:5">
      <c r="A8" s="15">
        <v>4</v>
      </c>
      <c r="B8" s="16" t="s">
        <v>1486</v>
      </c>
      <c r="C8" s="20" t="s">
        <v>1489</v>
      </c>
      <c r="D8" s="18">
        <v>2</v>
      </c>
      <c r="E8" s="20"/>
    </row>
    <row r="9" s="1" customFormat="1" ht="28.5" customHeight="1" spans="1:5">
      <c r="A9" s="15">
        <v>5</v>
      </c>
      <c r="B9" s="16" t="s">
        <v>1486</v>
      </c>
      <c r="C9" s="20" t="s">
        <v>1490</v>
      </c>
      <c r="D9" s="18">
        <v>2</v>
      </c>
      <c r="E9" s="20" t="s">
        <v>1491</v>
      </c>
    </row>
    <row r="10" s="1" customFormat="1" ht="18" customHeight="1" spans="1:5">
      <c r="A10" s="15">
        <v>6</v>
      </c>
      <c r="B10" s="16" t="s">
        <v>1486</v>
      </c>
      <c r="C10" s="20" t="s">
        <v>1492</v>
      </c>
      <c r="D10" s="18">
        <v>2.4</v>
      </c>
      <c r="E10" s="20" t="s">
        <v>1493</v>
      </c>
    </row>
    <row r="11" s="1" customFormat="1" ht="18" customHeight="1" spans="1:5">
      <c r="A11" s="15">
        <v>7</v>
      </c>
      <c r="B11" s="16" t="s">
        <v>1486</v>
      </c>
      <c r="C11" s="20" t="s">
        <v>1494</v>
      </c>
      <c r="D11" s="18">
        <v>3</v>
      </c>
      <c r="E11" s="21" t="s">
        <v>1495</v>
      </c>
    </row>
    <row r="12" s="1" customFormat="1" ht="18" customHeight="1" spans="1:5">
      <c r="A12" s="15">
        <v>8</v>
      </c>
      <c r="B12" s="16" t="s">
        <v>1486</v>
      </c>
      <c r="C12" s="20" t="s">
        <v>1496</v>
      </c>
      <c r="D12" s="18">
        <v>3</v>
      </c>
      <c r="E12" s="21" t="s">
        <v>1497</v>
      </c>
    </row>
    <row r="13" s="1" customFormat="1" ht="18" customHeight="1" spans="1:5">
      <c r="A13" s="15">
        <v>9</v>
      </c>
      <c r="B13" s="16" t="s">
        <v>1486</v>
      </c>
      <c r="C13" s="20" t="s">
        <v>1498</v>
      </c>
      <c r="D13" s="18">
        <v>3.6</v>
      </c>
      <c r="E13" s="21" t="s">
        <v>1499</v>
      </c>
    </row>
    <row r="14" s="1" customFormat="1" ht="18" customHeight="1" spans="1:5">
      <c r="A14" s="15">
        <v>10</v>
      </c>
      <c r="B14" s="16" t="s">
        <v>1486</v>
      </c>
      <c r="C14" s="20" t="s">
        <v>1500</v>
      </c>
      <c r="D14" s="18">
        <v>3.6</v>
      </c>
      <c r="E14" s="21" t="s">
        <v>1501</v>
      </c>
    </row>
    <row r="15" s="1" customFormat="1" ht="18" customHeight="1" spans="1:5">
      <c r="A15" s="15">
        <v>11</v>
      </c>
      <c r="B15" s="16" t="s">
        <v>1486</v>
      </c>
      <c r="C15" s="20" t="s">
        <v>1502</v>
      </c>
      <c r="D15" s="18">
        <v>10</v>
      </c>
      <c r="E15" s="21" t="s">
        <v>1503</v>
      </c>
    </row>
    <row r="16" s="1" customFormat="1" ht="31.5" customHeight="1" spans="1:5">
      <c r="A16" s="15">
        <v>12</v>
      </c>
      <c r="B16" s="16" t="s">
        <v>1486</v>
      </c>
      <c r="C16" s="20" t="s">
        <v>1504</v>
      </c>
      <c r="D16" s="18">
        <v>10</v>
      </c>
      <c r="E16" s="20" t="s">
        <v>1505</v>
      </c>
    </row>
    <row r="17" s="1" customFormat="1" ht="21.75" customHeight="1" spans="1:5">
      <c r="A17" s="15">
        <v>13</v>
      </c>
      <c r="B17" s="16" t="s">
        <v>1486</v>
      </c>
      <c r="C17" s="20" t="s">
        <v>1506</v>
      </c>
      <c r="D17" s="18">
        <v>10</v>
      </c>
      <c r="E17" s="21" t="s">
        <v>1507</v>
      </c>
    </row>
    <row r="18" s="1" customFormat="1" ht="20.25" customHeight="1" spans="1:5">
      <c r="A18" s="15">
        <v>14</v>
      </c>
      <c r="B18" s="16" t="s">
        <v>1486</v>
      </c>
      <c r="C18" s="20" t="s">
        <v>1508</v>
      </c>
      <c r="D18" s="18">
        <v>10.4</v>
      </c>
      <c r="E18" s="21" t="s">
        <v>1509</v>
      </c>
    </row>
    <row r="19" s="1" customFormat="1" ht="33.75" customHeight="1" spans="1:5">
      <c r="A19" s="15">
        <v>15</v>
      </c>
      <c r="B19" s="16" t="s">
        <v>1486</v>
      </c>
      <c r="C19" s="20" t="s">
        <v>1510</v>
      </c>
      <c r="D19" s="18">
        <v>17.1</v>
      </c>
      <c r="E19" s="20" t="s">
        <v>1511</v>
      </c>
    </row>
    <row r="20" s="1" customFormat="1" ht="18" customHeight="1" spans="1:5">
      <c r="A20" s="15">
        <v>16</v>
      </c>
      <c r="B20" s="16" t="s">
        <v>1350</v>
      </c>
      <c r="C20" s="20" t="s">
        <v>1512</v>
      </c>
      <c r="D20" s="18">
        <v>10</v>
      </c>
      <c r="E20" s="21" t="s">
        <v>1513</v>
      </c>
    </row>
    <row r="21" s="1" customFormat="1" ht="23.25" customHeight="1" spans="1:5">
      <c r="A21" s="15">
        <v>17</v>
      </c>
      <c r="B21" s="16" t="s">
        <v>1350</v>
      </c>
      <c r="C21" s="20" t="s">
        <v>1514</v>
      </c>
      <c r="D21" s="18">
        <v>300</v>
      </c>
      <c r="E21" s="21" t="s">
        <v>1515</v>
      </c>
    </row>
    <row r="22" s="1" customFormat="1" ht="32.25" customHeight="1" spans="1:5">
      <c r="A22" s="15">
        <v>18</v>
      </c>
      <c r="B22" s="16" t="s">
        <v>1350</v>
      </c>
      <c r="C22" s="20" t="s">
        <v>1516</v>
      </c>
      <c r="D22" s="18">
        <v>11</v>
      </c>
      <c r="E22" s="21" t="s">
        <v>1517</v>
      </c>
    </row>
    <row r="23" s="1" customFormat="1" ht="18" customHeight="1" spans="1:5">
      <c r="A23" s="15">
        <v>19</v>
      </c>
      <c r="B23" s="16" t="s">
        <v>1350</v>
      </c>
      <c r="C23" s="20" t="s">
        <v>1518</v>
      </c>
      <c r="D23" s="18">
        <v>38.544</v>
      </c>
      <c r="E23" s="21" t="s">
        <v>1519</v>
      </c>
    </row>
    <row r="24" s="1" customFormat="1" ht="18" customHeight="1" spans="1:5">
      <c r="A24" s="15">
        <v>20</v>
      </c>
      <c r="B24" s="16" t="s">
        <v>1350</v>
      </c>
      <c r="C24" s="20" t="s">
        <v>1520</v>
      </c>
      <c r="D24" s="18">
        <v>60</v>
      </c>
      <c r="E24" s="21" t="s">
        <v>1521</v>
      </c>
    </row>
    <row r="25" s="1" customFormat="1" ht="26.25" customHeight="1" spans="1:5">
      <c r="A25" s="15">
        <v>21</v>
      </c>
      <c r="B25" s="16" t="s">
        <v>1522</v>
      </c>
      <c r="C25" s="20" t="s">
        <v>1523</v>
      </c>
      <c r="D25" s="18">
        <v>0.2</v>
      </c>
      <c r="E25" s="21" t="s">
        <v>1524</v>
      </c>
    </row>
    <row r="26" s="1" customFormat="1" ht="18" customHeight="1" spans="1:5">
      <c r="A26" s="15">
        <v>22</v>
      </c>
      <c r="B26" s="16" t="s">
        <v>1522</v>
      </c>
      <c r="C26" s="20" t="s">
        <v>1525</v>
      </c>
      <c r="D26" s="18">
        <v>0.2</v>
      </c>
      <c r="E26" s="21" t="s">
        <v>1526</v>
      </c>
    </row>
    <row r="27" s="1" customFormat="1" ht="29.25" customHeight="1" spans="1:5">
      <c r="A27" s="15">
        <v>23</v>
      </c>
      <c r="B27" s="16" t="s">
        <v>1522</v>
      </c>
      <c r="C27" s="20" t="s">
        <v>1527</v>
      </c>
      <c r="D27" s="18">
        <v>1.7</v>
      </c>
      <c r="E27" s="21" t="s">
        <v>1528</v>
      </c>
    </row>
    <row r="28" ht="18" customHeight="1" spans="1:5">
      <c r="A28" s="12">
        <v>24</v>
      </c>
      <c r="B28" s="10" t="s">
        <v>1529</v>
      </c>
      <c r="C28" s="22" t="s">
        <v>1530</v>
      </c>
      <c r="D28" s="23">
        <v>0.2</v>
      </c>
      <c r="E28" s="24" t="s">
        <v>1531</v>
      </c>
    </row>
    <row r="29" s="1" customFormat="1" ht="18" customHeight="1" spans="1:5">
      <c r="A29" s="15">
        <v>25</v>
      </c>
      <c r="B29" s="16" t="s">
        <v>1532</v>
      </c>
      <c r="C29" s="20" t="s">
        <v>1533</v>
      </c>
      <c r="D29" s="18">
        <v>0.6</v>
      </c>
      <c r="E29" s="21" t="s">
        <v>1534</v>
      </c>
    </row>
    <row r="30" s="1" customFormat="1" ht="33.75" customHeight="1" spans="1:5">
      <c r="A30" s="15">
        <v>26</v>
      </c>
      <c r="B30" s="16" t="s">
        <v>1532</v>
      </c>
      <c r="C30" s="20" t="s">
        <v>1535</v>
      </c>
      <c r="D30" s="18">
        <v>2</v>
      </c>
      <c r="E30" s="21" t="s">
        <v>1536</v>
      </c>
    </row>
    <row r="31" s="1" customFormat="1" ht="18.75" customHeight="1" spans="1:5">
      <c r="A31" s="15">
        <v>27</v>
      </c>
      <c r="B31" s="16" t="s">
        <v>1532</v>
      </c>
      <c r="C31" s="20" t="s">
        <v>1537</v>
      </c>
      <c r="D31" s="18">
        <v>2</v>
      </c>
      <c r="E31" s="21" t="s">
        <v>1538</v>
      </c>
    </row>
    <row r="32" s="1" customFormat="1" ht="18.75" customHeight="1" spans="1:5">
      <c r="A32" s="15">
        <v>28</v>
      </c>
      <c r="B32" s="16" t="s">
        <v>1532</v>
      </c>
      <c r="C32" s="20" t="s">
        <v>1539</v>
      </c>
      <c r="D32" s="18">
        <v>3</v>
      </c>
      <c r="E32" s="21" t="s">
        <v>1540</v>
      </c>
    </row>
    <row r="33" s="1" customFormat="1" ht="18.75" customHeight="1" spans="1:5">
      <c r="A33" s="15">
        <v>29</v>
      </c>
      <c r="B33" s="16" t="s">
        <v>1541</v>
      </c>
      <c r="C33" s="20" t="s">
        <v>1542</v>
      </c>
      <c r="D33" s="18">
        <v>7.6</v>
      </c>
      <c r="E33" s="21" t="s">
        <v>1543</v>
      </c>
    </row>
    <row r="34" s="1" customFormat="1" ht="18.75" customHeight="1" spans="1:5">
      <c r="A34" s="15">
        <v>30</v>
      </c>
      <c r="B34" s="16" t="s">
        <v>1541</v>
      </c>
      <c r="C34" s="20" t="s">
        <v>1544</v>
      </c>
      <c r="D34" s="18">
        <v>3</v>
      </c>
      <c r="E34" s="21" t="s">
        <v>1545</v>
      </c>
    </row>
    <row r="35" s="1" customFormat="1" ht="18.75" customHeight="1" spans="1:5">
      <c r="A35" s="15">
        <v>31</v>
      </c>
      <c r="B35" s="16" t="s">
        <v>1546</v>
      </c>
      <c r="C35" s="20" t="s">
        <v>1547</v>
      </c>
      <c r="D35" s="18">
        <v>10</v>
      </c>
      <c r="E35" s="21"/>
    </row>
    <row r="36" s="1" customFormat="1" ht="18.75" customHeight="1" spans="1:5">
      <c r="A36" s="15">
        <v>32</v>
      </c>
      <c r="B36" s="16" t="s">
        <v>1541</v>
      </c>
      <c r="C36" s="20" t="s">
        <v>1548</v>
      </c>
      <c r="D36" s="18">
        <v>27.6</v>
      </c>
      <c r="E36" s="25"/>
    </row>
    <row r="37" ht="18.75" customHeight="1" spans="1:5">
      <c r="A37" s="12">
        <v>33</v>
      </c>
      <c r="B37" s="10" t="s">
        <v>1549</v>
      </c>
      <c r="C37" s="22" t="s">
        <v>1550</v>
      </c>
      <c r="D37" s="23">
        <v>8.04</v>
      </c>
      <c r="E37" s="26"/>
    </row>
    <row r="38" s="1" customFormat="1" ht="45.75" customHeight="1" spans="1:5">
      <c r="A38" s="15">
        <v>34</v>
      </c>
      <c r="B38" s="16" t="s">
        <v>1551</v>
      </c>
      <c r="C38" s="20" t="s">
        <v>1552</v>
      </c>
      <c r="D38" s="18">
        <v>2</v>
      </c>
      <c r="E38" s="27" t="s">
        <v>1553</v>
      </c>
    </row>
    <row r="39" s="1" customFormat="1" ht="18" customHeight="1" spans="1:5">
      <c r="A39" s="15">
        <v>35</v>
      </c>
      <c r="B39" s="16" t="s">
        <v>1551</v>
      </c>
      <c r="C39" s="20" t="s">
        <v>1554</v>
      </c>
      <c r="D39" s="18">
        <v>2</v>
      </c>
      <c r="E39" s="28" t="s">
        <v>1555</v>
      </c>
    </row>
    <row r="40" s="1" customFormat="1" ht="18" customHeight="1" spans="1:5">
      <c r="A40" s="15">
        <v>36</v>
      </c>
      <c r="B40" s="16" t="s">
        <v>1372</v>
      </c>
      <c r="C40" s="20" t="s">
        <v>1556</v>
      </c>
      <c r="D40" s="18">
        <v>21.2</v>
      </c>
      <c r="E40" s="21" t="s">
        <v>1557</v>
      </c>
    </row>
    <row r="41" s="1" customFormat="1" ht="18" customHeight="1" spans="1:5">
      <c r="A41" s="15">
        <v>37</v>
      </c>
      <c r="B41" s="16" t="s">
        <v>1375</v>
      </c>
      <c r="C41" s="20" t="s">
        <v>1558</v>
      </c>
      <c r="D41" s="18">
        <v>9.51</v>
      </c>
      <c r="E41" s="29"/>
    </row>
    <row r="42" ht="18" customHeight="1" spans="1:5">
      <c r="A42" s="12">
        <v>38</v>
      </c>
      <c r="B42" s="10" t="s">
        <v>1375</v>
      </c>
      <c r="C42" s="22" t="s">
        <v>1559</v>
      </c>
      <c r="D42" s="23">
        <v>3.6</v>
      </c>
      <c r="E42" s="26"/>
    </row>
    <row r="43" s="1" customFormat="1" ht="18" customHeight="1" spans="1:5">
      <c r="A43" s="15">
        <v>39</v>
      </c>
      <c r="B43" s="16" t="s">
        <v>1375</v>
      </c>
      <c r="C43" s="20" t="s">
        <v>1560</v>
      </c>
      <c r="D43" s="18">
        <v>4</v>
      </c>
      <c r="E43" s="29"/>
    </row>
    <row r="44" ht="18" customHeight="1" spans="1:5">
      <c r="A44" s="12">
        <v>40</v>
      </c>
      <c r="B44" s="10" t="s">
        <v>1375</v>
      </c>
      <c r="C44" s="22" t="s">
        <v>1561</v>
      </c>
      <c r="D44" s="23">
        <v>4.8</v>
      </c>
      <c r="E44" s="26"/>
    </row>
    <row r="45" s="1" customFormat="1" ht="18" customHeight="1" spans="1:5">
      <c r="A45" s="15">
        <v>41</v>
      </c>
      <c r="B45" s="16" t="s">
        <v>1375</v>
      </c>
      <c r="C45" s="20" t="s">
        <v>1562</v>
      </c>
      <c r="D45" s="18">
        <v>8.45</v>
      </c>
      <c r="E45" s="29"/>
    </row>
    <row r="46" s="1" customFormat="1" ht="18" customHeight="1" spans="1:5">
      <c r="A46" s="15">
        <v>42</v>
      </c>
      <c r="B46" s="16" t="s">
        <v>1375</v>
      </c>
      <c r="C46" s="20" t="s">
        <v>528</v>
      </c>
      <c r="D46" s="18">
        <v>239.64</v>
      </c>
      <c r="E46" s="29"/>
    </row>
    <row r="47" ht="18" customHeight="1" spans="1:5">
      <c r="A47" s="12">
        <v>43</v>
      </c>
      <c r="B47" s="10" t="s">
        <v>1380</v>
      </c>
      <c r="C47" s="22" t="s">
        <v>1563</v>
      </c>
      <c r="D47" s="23">
        <v>0.08</v>
      </c>
      <c r="E47" s="24" t="s">
        <v>1564</v>
      </c>
    </row>
    <row r="48" ht="18" customHeight="1" spans="1:5">
      <c r="A48" s="12">
        <v>44</v>
      </c>
      <c r="B48" s="10" t="s">
        <v>1380</v>
      </c>
      <c r="C48" s="22" t="s">
        <v>1565</v>
      </c>
      <c r="D48" s="23">
        <v>0.5</v>
      </c>
      <c r="E48" s="24"/>
    </row>
    <row r="49" ht="18" customHeight="1" spans="1:5">
      <c r="A49" s="12">
        <v>45</v>
      </c>
      <c r="B49" s="10" t="s">
        <v>1380</v>
      </c>
      <c r="C49" s="22" t="s">
        <v>1566</v>
      </c>
      <c r="D49" s="23">
        <v>0.93</v>
      </c>
      <c r="E49" s="24" t="s">
        <v>1567</v>
      </c>
    </row>
    <row r="50" ht="27.75" customHeight="1" spans="1:5">
      <c r="A50" s="12">
        <v>46</v>
      </c>
      <c r="B50" s="10" t="s">
        <v>1380</v>
      </c>
      <c r="C50" s="22" t="s">
        <v>1568</v>
      </c>
      <c r="D50" s="23">
        <v>1.6</v>
      </c>
      <c r="E50" s="24" t="s">
        <v>1569</v>
      </c>
    </row>
    <row r="51" ht="18" customHeight="1" spans="1:5">
      <c r="A51" s="12">
        <v>47</v>
      </c>
      <c r="B51" s="10" t="s">
        <v>1380</v>
      </c>
      <c r="C51" s="22" t="s">
        <v>1570</v>
      </c>
      <c r="D51" s="23">
        <v>2</v>
      </c>
      <c r="E51" s="24" t="s">
        <v>1571</v>
      </c>
    </row>
    <row r="52" ht="18" customHeight="1" spans="1:5">
      <c r="A52" s="12">
        <v>48</v>
      </c>
      <c r="B52" s="10" t="s">
        <v>1380</v>
      </c>
      <c r="C52" s="22" t="s">
        <v>1572</v>
      </c>
      <c r="D52" s="23">
        <v>2</v>
      </c>
      <c r="E52" s="24" t="s">
        <v>1573</v>
      </c>
    </row>
    <row r="53" s="1" customFormat="1" ht="18" customHeight="1" spans="1:5">
      <c r="A53" s="15">
        <v>49</v>
      </c>
      <c r="B53" s="16" t="s">
        <v>1574</v>
      </c>
      <c r="C53" s="20" t="s">
        <v>1575</v>
      </c>
      <c r="D53" s="18">
        <v>0.85</v>
      </c>
      <c r="E53" s="21" t="s">
        <v>1576</v>
      </c>
    </row>
    <row r="54" s="1" customFormat="1" ht="18" customHeight="1" spans="1:5">
      <c r="A54" s="15">
        <v>50</v>
      </c>
      <c r="B54" s="16" t="s">
        <v>1574</v>
      </c>
      <c r="C54" s="20" t="s">
        <v>1577</v>
      </c>
      <c r="D54" s="18">
        <v>4.25</v>
      </c>
      <c r="E54" s="21" t="s">
        <v>1578</v>
      </c>
    </row>
    <row r="55" s="1" customFormat="1" ht="18" customHeight="1" spans="1:5">
      <c r="A55" s="15">
        <v>51</v>
      </c>
      <c r="B55" s="16" t="s">
        <v>1574</v>
      </c>
      <c r="C55" s="20" t="s">
        <v>1579</v>
      </c>
      <c r="D55" s="18">
        <v>6</v>
      </c>
      <c r="E55" s="21" t="s">
        <v>1580</v>
      </c>
    </row>
    <row r="56" s="1" customFormat="1" ht="18" customHeight="1" spans="1:5">
      <c r="A56" s="15">
        <v>52</v>
      </c>
      <c r="B56" s="16" t="s">
        <v>1574</v>
      </c>
      <c r="C56" s="20" t="s">
        <v>1581</v>
      </c>
      <c r="D56" s="18">
        <v>15</v>
      </c>
      <c r="E56" s="21" t="s">
        <v>1582</v>
      </c>
    </row>
    <row r="57" s="1" customFormat="1" ht="29.25" customHeight="1" spans="1:5">
      <c r="A57" s="15">
        <v>53</v>
      </c>
      <c r="B57" s="16" t="s">
        <v>1574</v>
      </c>
      <c r="C57" s="20" t="s">
        <v>1583</v>
      </c>
      <c r="D57" s="18">
        <v>158.23</v>
      </c>
      <c r="E57" s="21" t="s">
        <v>1584</v>
      </c>
    </row>
    <row r="58" s="1" customFormat="1" ht="18" customHeight="1" spans="1:5">
      <c r="A58" s="15">
        <v>54</v>
      </c>
      <c r="B58" s="16" t="s">
        <v>1585</v>
      </c>
      <c r="C58" s="20" t="s">
        <v>1586</v>
      </c>
      <c r="D58" s="18">
        <v>32</v>
      </c>
      <c r="E58" s="21" t="s">
        <v>1587</v>
      </c>
    </row>
    <row r="59" ht="35.25" customHeight="1" spans="1:5">
      <c r="A59" s="12">
        <v>55</v>
      </c>
      <c r="B59" s="10" t="s">
        <v>1391</v>
      </c>
      <c r="C59" s="22" t="s">
        <v>1588</v>
      </c>
      <c r="D59" s="23">
        <v>1.8</v>
      </c>
      <c r="E59" s="24" t="s">
        <v>1589</v>
      </c>
    </row>
    <row r="60" ht="39.75" customHeight="1" spans="1:5">
      <c r="A60" s="12">
        <v>56</v>
      </c>
      <c r="B60" s="10" t="s">
        <v>1391</v>
      </c>
      <c r="C60" s="22" t="s">
        <v>1590</v>
      </c>
      <c r="D60" s="23">
        <v>4</v>
      </c>
      <c r="E60" s="30" t="s">
        <v>1591</v>
      </c>
    </row>
    <row r="61" s="1" customFormat="1" ht="18" customHeight="1" spans="1:5">
      <c r="A61" s="15">
        <v>57</v>
      </c>
      <c r="B61" s="16" t="s">
        <v>1401</v>
      </c>
      <c r="C61" s="17" t="s">
        <v>1592</v>
      </c>
      <c r="D61" s="18">
        <v>3.3</v>
      </c>
      <c r="E61" s="21" t="s">
        <v>1593</v>
      </c>
    </row>
    <row r="62" s="1" customFormat="1" ht="18" customHeight="1" spans="1:5">
      <c r="A62" s="15">
        <v>58</v>
      </c>
      <c r="B62" s="16" t="s">
        <v>1594</v>
      </c>
      <c r="C62" s="20" t="s">
        <v>1595</v>
      </c>
      <c r="D62" s="18">
        <v>6</v>
      </c>
      <c r="E62" s="21" t="s">
        <v>1596</v>
      </c>
    </row>
    <row r="63" ht="18" customHeight="1" spans="1:5">
      <c r="A63" s="12">
        <v>59</v>
      </c>
      <c r="B63" s="10" t="s">
        <v>1597</v>
      </c>
      <c r="C63" s="22" t="s">
        <v>1598</v>
      </c>
      <c r="D63" s="23">
        <v>3</v>
      </c>
      <c r="E63" s="31" t="s">
        <v>1599</v>
      </c>
    </row>
    <row r="64" ht="18" customHeight="1" spans="1:5">
      <c r="A64" s="12">
        <v>60</v>
      </c>
      <c r="B64" s="10" t="s">
        <v>1597</v>
      </c>
      <c r="C64" s="22" t="s">
        <v>1600</v>
      </c>
      <c r="D64" s="23">
        <v>5</v>
      </c>
      <c r="E64" s="31" t="s">
        <v>1601</v>
      </c>
    </row>
    <row r="65" ht="18" customHeight="1" spans="1:5">
      <c r="A65" s="12">
        <v>61</v>
      </c>
      <c r="B65" s="10" t="s">
        <v>1597</v>
      </c>
      <c r="C65" s="22" t="s">
        <v>1602</v>
      </c>
      <c r="D65" s="23">
        <v>1</v>
      </c>
      <c r="E65" s="31" t="s">
        <v>1603</v>
      </c>
    </row>
    <row r="66" ht="32.25" customHeight="1" spans="1:5">
      <c r="A66" s="12">
        <v>62</v>
      </c>
      <c r="B66" s="10" t="s">
        <v>1597</v>
      </c>
      <c r="C66" s="22" t="s">
        <v>1604</v>
      </c>
      <c r="D66" s="23">
        <v>35</v>
      </c>
      <c r="E66" s="31" t="s">
        <v>1605</v>
      </c>
    </row>
    <row r="67" ht="29.25" customHeight="1" spans="1:5">
      <c r="A67" s="12">
        <v>63</v>
      </c>
      <c r="B67" s="10" t="s">
        <v>1597</v>
      </c>
      <c r="C67" s="22" t="s">
        <v>1606</v>
      </c>
      <c r="D67" s="23">
        <v>1.86</v>
      </c>
      <c r="E67" s="24" t="s">
        <v>1607</v>
      </c>
    </row>
    <row r="68" s="1" customFormat="1" ht="24" customHeight="1" spans="1:5">
      <c r="A68" s="15">
        <v>64</v>
      </c>
      <c r="B68" s="16" t="s">
        <v>1438</v>
      </c>
      <c r="C68" s="20" t="s">
        <v>1608</v>
      </c>
      <c r="D68" s="18">
        <v>1</v>
      </c>
      <c r="E68" s="21" t="s">
        <v>1609</v>
      </c>
    </row>
    <row r="69" s="1" customFormat="1" ht="18" customHeight="1" spans="1:5">
      <c r="A69" s="15">
        <v>65</v>
      </c>
      <c r="B69" s="16" t="s">
        <v>1438</v>
      </c>
      <c r="C69" s="20" t="s">
        <v>1610</v>
      </c>
      <c r="D69" s="18">
        <v>4.2</v>
      </c>
      <c r="E69" s="21" t="s">
        <v>1611</v>
      </c>
    </row>
    <row r="70" ht="18" customHeight="1" spans="1:5">
      <c r="A70" s="12">
        <v>66</v>
      </c>
      <c r="B70" s="10" t="s">
        <v>1612</v>
      </c>
      <c r="C70" s="32" t="s">
        <v>1613</v>
      </c>
      <c r="D70" s="23">
        <v>0.2</v>
      </c>
      <c r="E70" s="24" t="s">
        <v>1614</v>
      </c>
    </row>
    <row r="71" ht="18" customHeight="1" spans="1:5">
      <c r="A71" s="12">
        <v>67</v>
      </c>
      <c r="B71" s="10" t="s">
        <v>1612</v>
      </c>
      <c r="C71" s="22" t="s">
        <v>1615</v>
      </c>
      <c r="D71" s="23">
        <v>0.2</v>
      </c>
      <c r="E71" s="24" t="s">
        <v>1616</v>
      </c>
    </row>
    <row r="72" ht="18" customHeight="1" spans="1:5">
      <c r="A72" s="12">
        <v>68</v>
      </c>
      <c r="B72" s="10" t="s">
        <v>1612</v>
      </c>
      <c r="C72" s="22" t="s">
        <v>1617</v>
      </c>
      <c r="D72" s="23">
        <v>0.3</v>
      </c>
      <c r="E72" s="24" t="s">
        <v>1618</v>
      </c>
    </row>
    <row r="73" ht="18" customHeight="1" spans="1:5">
      <c r="A73" s="12">
        <v>69</v>
      </c>
      <c r="B73" s="10" t="s">
        <v>1612</v>
      </c>
      <c r="C73" s="22" t="s">
        <v>1619</v>
      </c>
      <c r="D73" s="23">
        <v>0.5</v>
      </c>
      <c r="E73" s="24" t="s">
        <v>1620</v>
      </c>
    </row>
    <row r="74" ht="18" customHeight="1" spans="1:5">
      <c r="A74" s="12">
        <v>70</v>
      </c>
      <c r="B74" s="10" t="s">
        <v>1612</v>
      </c>
      <c r="C74" s="22" t="s">
        <v>1621</v>
      </c>
      <c r="D74" s="23">
        <v>1</v>
      </c>
      <c r="E74" s="24" t="s">
        <v>1622</v>
      </c>
    </row>
    <row r="75" s="1" customFormat="1" ht="23.25" customHeight="1" spans="1:5">
      <c r="A75" s="15">
        <v>71</v>
      </c>
      <c r="B75" s="16" t="s">
        <v>1446</v>
      </c>
      <c r="C75" s="20" t="s">
        <v>1623</v>
      </c>
      <c r="D75" s="18">
        <v>1.53</v>
      </c>
      <c r="E75" s="33" t="s">
        <v>1624</v>
      </c>
    </row>
    <row r="76" s="1" customFormat="1" ht="18" customHeight="1" spans="1:5">
      <c r="A76" s="15">
        <v>72</v>
      </c>
      <c r="B76" s="16" t="s">
        <v>1446</v>
      </c>
      <c r="C76" s="20" t="s">
        <v>1625</v>
      </c>
      <c r="D76" s="18">
        <v>0.8</v>
      </c>
      <c r="E76" s="34" t="s">
        <v>1626</v>
      </c>
    </row>
    <row r="77" s="1" customFormat="1" ht="18" customHeight="1" spans="1:5">
      <c r="A77" s="15">
        <v>73</v>
      </c>
      <c r="B77" s="16" t="s">
        <v>1446</v>
      </c>
      <c r="C77" s="20" t="s">
        <v>1627</v>
      </c>
      <c r="D77" s="18">
        <v>0.83</v>
      </c>
      <c r="E77" s="34" t="s">
        <v>1628</v>
      </c>
    </row>
    <row r="78" s="1" customFormat="1" ht="18" customHeight="1" spans="1:5">
      <c r="A78" s="15">
        <v>74</v>
      </c>
      <c r="B78" s="16" t="s">
        <v>1446</v>
      </c>
      <c r="C78" s="20" t="s">
        <v>1629</v>
      </c>
      <c r="D78" s="18">
        <v>1.2</v>
      </c>
      <c r="E78" s="34" t="s">
        <v>1630</v>
      </c>
    </row>
    <row r="79" s="1" customFormat="1" ht="18" customHeight="1" spans="1:5">
      <c r="A79" s="15">
        <v>75</v>
      </c>
      <c r="B79" s="16" t="s">
        <v>1446</v>
      </c>
      <c r="C79" s="20" t="s">
        <v>1631</v>
      </c>
      <c r="D79" s="18">
        <v>0.9</v>
      </c>
      <c r="E79" s="34" t="s">
        <v>1632</v>
      </c>
    </row>
    <row r="80" s="1" customFormat="1" ht="26.25" customHeight="1" spans="1:5">
      <c r="A80" s="15">
        <v>76</v>
      </c>
      <c r="B80" s="16" t="s">
        <v>1446</v>
      </c>
      <c r="C80" s="20" t="s">
        <v>1633</v>
      </c>
      <c r="D80" s="18">
        <v>4.66</v>
      </c>
      <c r="E80" s="21" t="s">
        <v>1634</v>
      </c>
    </row>
    <row r="81" s="1" customFormat="1" ht="29.25" customHeight="1" spans="1:5">
      <c r="A81" s="15">
        <v>77</v>
      </c>
      <c r="B81" s="16" t="s">
        <v>1446</v>
      </c>
      <c r="C81" s="20" t="s">
        <v>1635</v>
      </c>
      <c r="D81" s="18">
        <v>2.5</v>
      </c>
      <c r="E81" s="34" t="s">
        <v>1636</v>
      </c>
    </row>
    <row r="82" s="1" customFormat="1" ht="18" customHeight="1" spans="1:5">
      <c r="A82" s="15">
        <v>78</v>
      </c>
      <c r="B82" s="16" t="s">
        <v>1453</v>
      </c>
      <c r="C82" s="20" t="s">
        <v>1637</v>
      </c>
      <c r="D82" s="18">
        <v>0.468</v>
      </c>
      <c r="E82" s="21" t="s">
        <v>1638</v>
      </c>
    </row>
    <row r="83" s="1" customFormat="1" ht="18" customHeight="1" spans="1:5">
      <c r="A83" s="15">
        <v>79</v>
      </c>
      <c r="B83" s="16" t="s">
        <v>1453</v>
      </c>
      <c r="C83" s="20" t="s">
        <v>1639</v>
      </c>
      <c r="D83" s="18">
        <v>1.44</v>
      </c>
      <c r="E83" s="21" t="s">
        <v>1640</v>
      </c>
    </row>
    <row r="84" s="1" customFormat="1" ht="18" customHeight="1" spans="1:5">
      <c r="A84" s="15">
        <v>80</v>
      </c>
      <c r="B84" s="16" t="s">
        <v>1453</v>
      </c>
      <c r="C84" s="20" t="s">
        <v>1641</v>
      </c>
      <c r="D84" s="18">
        <v>2.88</v>
      </c>
      <c r="E84" s="35" t="s">
        <v>1642</v>
      </c>
    </row>
    <row r="85" s="1" customFormat="1" ht="18" customHeight="1" spans="1:5">
      <c r="A85" s="15">
        <v>81</v>
      </c>
      <c r="B85" s="16" t="s">
        <v>1453</v>
      </c>
      <c r="C85" s="20" t="s">
        <v>1643</v>
      </c>
      <c r="D85" s="18">
        <v>3</v>
      </c>
      <c r="E85" s="21"/>
    </row>
    <row r="86" s="1" customFormat="1" ht="18" customHeight="1" spans="1:5">
      <c r="A86" s="15">
        <v>82</v>
      </c>
      <c r="B86" s="16" t="s">
        <v>1644</v>
      </c>
      <c r="C86" s="20" t="s">
        <v>1645</v>
      </c>
      <c r="D86" s="18">
        <v>3</v>
      </c>
      <c r="E86" s="36" t="s">
        <v>1646</v>
      </c>
    </row>
    <row r="87" s="1" customFormat="1" ht="18" customHeight="1" spans="1:5">
      <c r="A87" s="15">
        <v>83</v>
      </c>
      <c r="B87" s="16" t="s">
        <v>1647</v>
      </c>
      <c r="C87" s="20" t="s">
        <v>1648</v>
      </c>
      <c r="D87" s="18">
        <v>2</v>
      </c>
      <c r="E87" s="21" t="s">
        <v>1649</v>
      </c>
    </row>
    <row r="88" s="1" customFormat="1" ht="18" customHeight="1" spans="1:5">
      <c r="A88" s="15">
        <v>84</v>
      </c>
      <c r="B88" s="16" t="s">
        <v>1458</v>
      </c>
      <c r="C88" s="20" t="s">
        <v>1650</v>
      </c>
      <c r="D88" s="18">
        <v>0.24</v>
      </c>
      <c r="E88" s="20" t="s">
        <v>1651</v>
      </c>
    </row>
    <row r="89" s="1" customFormat="1" ht="18" customHeight="1" spans="1:5">
      <c r="A89" s="15">
        <v>85</v>
      </c>
      <c r="B89" s="16" t="s">
        <v>1458</v>
      </c>
      <c r="C89" s="17" t="s">
        <v>1652</v>
      </c>
      <c r="D89" s="18">
        <v>2</v>
      </c>
      <c r="E89" s="17"/>
    </row>
    <row r="90" s="1" customFormat="1" ht="18" customHeight="1" spans="1:5">
      <c r="A90" s="15">
        <v>86</v>
      </c>
      <c r="B90" s="16" t="s">
        <v>1653</v>
      </c>
      <c r="C90" s="20" t="s">
        <v>1654</v>
      </c>
      <c r="D90" s="18">
        <v>2.05</v>
      </c>
      <c r="E90" s="29"/>
    </row>
    <row r="91" s="1" customFormat="1" ht="18" customHeight="1" spans="1:5">
      <c r="A91" s="15">
        <v>87</v>
      </c>
      <c r="B91" s="16" t="s">
        <v>1653</v>
      </c>
      <c r="C91" s="20" t="s">
        <v>1655</v>
      </c>
      <c r="D91" s="18">
        <v>0.26</v>
      </c>
      <c r="E91" s="29"/>
    </row>
    <row r="92" s="1" customFormat="1" ht="18" customHeight="1" spans="1:5">
      <c r="A92" s="15">
        <v>88</v>
      </c>
      <c r="B92" s="16" t="s">
        <v>1653</v>
      </c>
      <c r="C92" s="20" t="s">
        <v>1656</v>
      </c>
      <c r="D92" s="18">
        <v>1.41</v>
      </c>
      <c r="E92" s="29"/>
    </row>
    <row r="93" s="1" customFormat="1" ht="18" customHeight="1" spans="1:5">
      <c r="A93" s="15">
        <v>89</v>
      </c>
      <c r="B93" s="16" t="s">
        <v>1653</v>
      </c>
      <c r="C93" s="20" t="s">
        <v>1657</v>
      </c>
      <c r="D93" s="18">
        <v>3.1</v>
      </c>
      <c r="E93" s="29"/>
    </row>
    <row r="94" s="1" customFormat="1" ht="18" customHeight="1" spans="1:5">
      <c r="A94" s="15">
        <v>90</v>
      </c>
      <c r="B94" s="16" t="s">
        <v>1653</v>
      </c>
      <c r="C94" s="20" t="s">
        <v>1658</v>
      </c>
      <c r="D94" s="18">
        <v>0.91</v>
      </c>
      <c r="E94" s="29"/>
    </row>
    <row r="95" s="1" customFormat="1" ht="18" customHeight="1" spans="1:5">
      <c r="A95" s="15">
        <v>91</v>
      </c>
      <c r="B95" s="16" t="s">
        <v>1653</v>
      </c>
      <c r="C95" s="20" t="s">
        <v>1659</v>
      </c>
      <c r="D95" s="18">
        <v>0.27</v>
      </c>
      <c r="E95" s="29"/>
    </row>
    <row r="96" ht="24.75" customHeight="1" spans="1:5">
      <c r="A96" s="12">
        <v>92</v>
      </c>
      <c r="B96" s="10" t="s">
        <v>1660</v>
      </c>
      <c r="C96" s="22" t="s">
        <v>816</v>
      </c>
      <c r="D96" s="23">
        <v>68</v>
      </c>
      <c r="E96" s="24" t="s">
        <v>1661</v>
      </c>
    </row>
    <row r="97" ht="18" customHeight="1" spans="1:5">
      <c r="A97" s="12">
        <v>93</v>
      </c>
      <c r="B97" s="10" t="s">
        <v>1446</v>
      </c>
      <c r="C97" s="22" t="s">
        <v>1662</v>
      </c>
      <c r="D97" s="23">
        <v>277.5</v>
      </c>
      <c r="E97" s="37" t="s">
        <v>1663</v>
      </c>
    </row>
    <row r="98" ht="18" customHeight="1" spans="1:5">
      <c r="A98" s="12">
        <v>94</v>
      </c>
      <c r="B98" s="10" t="s">
        <v>1446</v>
      </c>
      <c r="C98" s="22" t="s">
        <v>1664</v>
      </c>
      <c r="D98" s="23">
        <v>15.75</v>
      </c>
      <c r="E98" s="38" t="s">
        <v>1665</v>
      </c>
    </row>
    <row r="99" ht="26.25" customHeight="1" spans="1:5">
      <c r="A99" s="12">
        <v>95</v>
      </c>
      <c r="B99" s="10" t="s">
        <v>1391</v>
      </c>
      <c r="C99" s="22" t="s">
        <v>1666</v>
      </c>
      <c r="D99" s="23">
        <v>20</v>
      </c>
      <c r="E99" s="30" t="s">
        <v>1667</v>
      </c>
    </row>
    <row r="100" s="1" customFormat="1" ht="18" customHeight="1" spans="1:5">
      <c r="A100" s="15">
        <v>96</v>
      </c>
      <c r="B100" s="16" t="s">
        <v>1653</v>
      </c>
      <c r="C100" s="20" t="s">
        <v>1668</v>
      </c>
      <c r="D100" s="18">
        <v>12</v>
      </c>
      <c r="E100" s="21" t="s">
        <v>1669</v>
      </c>
    </row>
    <row r="101" s="1" customFormat="1" ht="18" customHeight="1" spans="1:5">
      <c r="A101" s="15">
        <v>97</v>
      </c>
      <c r="B101" s="16" t="s">
        <v>1653</v>
      </c>
      <c r="C101" s="17" t="s">
        <v>1670</v>
      </c>
      <c r="D101" s="18">
        <v>80</v>
      </c>
      <c r="E101" s="21" t="s">
        <v>1671</v>
      </c>
    </row>
    <row r="102" ht="18" customHeight="1" spans="1:5">
      <c r="A102" s="12">
        <v>98</v>
      </c>
      <c r="B102" s="10" t="s">
        <v>1380</v>
      </c>
      <c r="C102" s="22" t="s">
        <v>1672</v>
      </c>
      <c r="D102" s="23">
        <v>3.6</v>
      </c>
      <c r="E102" s="24" t="s">
        <v>1673</v>
      </c>
    </row>
    <row r="103" ht="18" customHeight="1" spans="1:5">
      <c r="A103" s="12">
        <v>99</v>
      </c>
      <c r="B103" s="10" t="s">
        <v>1380</v>
      </c>
      <c r="C103" s="32" t="s">
        <v>1674</v>
      </c>
      <c r="D103" s="23">
        <v>10</v>
      </c>
      <c r="E103" s="24" t="s">
        <v>1675</v>
      </c>
    </row>
    <row r="104" ht="18" customHeight="1" spans="1:5">
      <c r="A104" s="12">
        <v>100</v>
      </c>
      <c r="B104" s="10" t="s">
        <v>1446</v>
      </c>
      <c r="C104" s="22" t="s">
        <v>1676</v>
      </c>
      <c r="D104" s="23">
        <v>47</v>
      </c>
      <c r="E104" s="31" t="s">
        <v>1677</v>
      </c>
    </row>
    <row r="105" ht="25.5" customHeight="1" spans="1:5">
      <c r="A105" s="12">
        <v>101</v>
      </c>
      <c r="B105" s="10" t="s">
        <v>1660</v>
      </c>
      <c r="C105" s="22" t="s">
        <v>1678</v>
      </c>
      <c r="D105" s="23">
        <v>12.45</v>
      </c>
      <c r="E105" s="38" t="s">
        <v>1679</v>
      </c>
    </row>
    <row r="106" ht="18" customHeight="1" spans="1:5">
      <c r="A106" s="12">
        <v>102</v>
      </c>
      <c r="B106" s="10" t="s">
        <v>1375</v>
      </c>
      <c r="C106" s="22" t="s">
        <v>1680</v>
      </c>
      <c r="D106" s="23">
        <v>7</v>
      </c>
      <c r="E106" s="24" t="s">
        <v>1681</v>
      </c>
    </row>
    <row r="107" ht="18" customHeight="1" spans="1:5">
      <c r="A107" s="12">
        <v>103</v>
      </c>
      <c r="B107" s="10" t="s">
        <v>1391</v>
      </c>
      <c r="C107" s="22" t="s">
        <v>1682</v>
      </c>
      <c r="D107" s="23">
        <v>10</v>
      </c>
      <c r="E107" s="24"/>
    </row>
    <row r="108" ht="24.75" spans="1:5">
      <c r="A108" s="12">
        <v>104</v>
      </c>
      <c r="B108" s="10" t="s">
        <v>1391</v>
      </c>
      <c r="C108" s="32" t="s">
        <v>1683</v>
      </c>
      <c r="D108" s="39">
        <v>27.281</v>
      </c>
      <c r="E108" s="24" t="s">
        <v>1684</v>
      </c>
    </row>
    <row r="109" ht="37.5" customHeight="1" spans="1:5">
      <c r="A109" s="12">
        <v>105</v>
      </c>
      <c r="B109" s="10" t="s">
        <v>1391</v>
      </c>
      <c r="C109" s="22" t="s">
        <v>1685</v>
      </c>
      <c r="D109" s="23">
        <v>70.26</v>
      </c>
      <c r="E109" s="24" t="s">
        <v>1686</v>
      </c>
    </row>
    <row r="110" ht="27.75" customHeight="1" spans="1:5">
      <c r="A110" s="12">
        <v>106</v>
      </c>
      <c r="B110" s="10" t="s">
        <v>1391</v>
      </c>
      <c r="C110" s="22" t="s">
        <v>1687</v>
      </c>
      <c r="D110" s="23">
        <v>3.648</v>
      </c>
      <c r="E110" s="24" t="s">
        <v>1688</v>
      </c>
    </row>
    <row r="111" ht="18" customHeight="1" spans="1:5">
      <c r="A111" s="12">
        <v>107</v>
      </c>
      <c r="B111" s="10" t="s">
        <v>1391</v>
      </c>
      <c r="C111" s="22" t="s">
        <v>1689</v>
      </c>
      <c r="D111" s="23">
        <v>0.864</v>
      </c>
      <c r="E111" s="24" t="s">
        <v>1690</v>
      </c>
    </row>
    <row r="112" ht="18" customHeight="1" spans="1:5">
      <c r="A112" s="12">
        <v>108</v>
      </c>
      <c r="B112" s="10" t="s">
        <v>1391</v>
      </c>
      <c r="C112" s="22" t="s">
        <v>1691</v>
      </c>
      <c r="D112" s="23">
        <v>20</v>
      </c>
      <c r="E112" s="24" t="s">
        <v>1692</v>
      </c>
    </row>
    <row r="113" ht="18" customHeight="1" spans="1:5">
      <c r="A113" s="12">
        <v>109</v>
      </c>
      <c r="B113" s="10" t="s">
        <v>1391</v>
      </c>
      <c r="C113" s="22" t="s">
        <v>1693</v>
      </c>
      <c r="D113" s="23">
        <v>10</v>
      </c>
      <c r="E113" s="24" t="s">
        <v>1692</v>
      </c>
    </row>
    <row r="114" ht="18" customHeight="1" spans="1:5">
      <c r="A114" s="12">
        <v>110</v>
      </c>
      <c r="B114" s="10" t="s">
        <v>1391</v>
      </c>
      <c r="C114" s="22" t="s">
        <v>1694</v>
      </c>
      <c r="D114" s="23">
        <v>4.7425</v>
      </c>
      <c r="E114" s="40" t="s">
        <v>1695</v>
      </c>
    </row>
    <row r="115" ht="18" customHeight="1" spans="1:5">
      <c r="A115" s="12">
        <v>111</v>
      </c>
      <c r="B115" s="10" t="s">
        <v>1391</v>
      </c>
      <c r="C115" s="22" t="s">
        <v>1696</v>
      </c>
      <c r="D115" s="23">
        <v>10</v>
      </c>
      <c r="E115" s="24" t="s">
        <v>1697</v>
      </c>
    </row>
    <row r="116" ht="27.75" customHeight="1" spans="1:5">
      <c r="A116" s="12">
        <v>112</v>
      </c>
      <c r="B116" s="10" t="s">
        <v>1391</v>
      </c>
      <c r="C116" s="22" t="s">
        <v>1698</v>
      </c>
      <c r="D116" s="23">
        <v>156.68</v>
      </c>
      <c r="E116" s="40" t="s">
        <v>1699</v>
      </c>
    </row>
    <row r="117" ht="30.75" customHeight="1" spans="1:5">
      <c r="A117" s="12">
        <v>113</v>
      </c>
      <c r="B117" s="10" t="s">
        <v>1446</v>
      </c>
      <c r="C117" s="22" t="s">
        <v>1700</v>
      </c>
      <c r="D117" s="23">
        <v>18.25</v>
      </c>
      <c r="E117" s="24" t="s">
        <v>1701</v>
      </c>
    </row>
    <row r="118" ht="18" customHeight="1" spans="1:5">
      <c r="A118" s="12">
        <v>114</v>
      </c>
      <c r="B118" s="10" t="s">
        <v>1446</v>
      </c>
      <c r="C118" s="22" t="s">
        <v>1702</v>
      </c>
      <c r="D118" s="23">
        <v>1.85</v>
      </c>
      <c r="E118" s="40" t="s">
        <v>1703</v>
      </c>
    </row>
    <row r="119" ht="18" customHeight="1" spans="1:5">
      <c r="A119" s="12">
        <v>115</v>
      </c>
      <c r="B119" s="10" t="s">
        <v>1549</v>
      </c>
      <c r="C119" s="22" t="s">
        <v>1704</v>
      </c>
      <c r="D119" s="23">
        <v>25</v>
      </c>
      <c r="E119" s="38" t="s">
        <v>1705</v>
      </c>
    </row>
    <row r="120" ht="18" customHeight="1" spans="1:5">
      <c r="A120" s="12">
        <v>116</v>
      </c>
      <c r="B120" s="10" t="s">
        <v>1549</v>
      </c>
      <c r="C120" s="22" t="s">
        <v>1706</v>
      </c>
      <c r="D120" s="23">
        <v>3.1</v>
      </c>
      <c r="E120" s="38" t="s">
        <v>1707</v>
      </c>
    </row>
    <row r="121" ht="18" customHeight="1" spans="1:5">
      <c r="A121" s="12">
        <v>117</v>
      </c>
      <c r="B121" s="10" t="s">
        <v>1549</v>
      </c>
      <c r="C121" s="22" t="s">
        <v>1708</v>
      </c>
      <c r="D121" s="23">
        <v>32.88</v>
      </c>
      <c r="E121" s="38" t="s">
        <v>1709</v>
      </c>
    </row>
    <row r="122" ht="18" customHeight="1" spans="1:5">
      <c r="A122" s="12">
        <v>118</v>
      </c>
      <c r="B122" s="10" t="s">
        <v>1549</v>
      </c>
      <c r="C122" s="22" t="s">
        <v>1710</v>
      </c>
      <c r="D122" s="23">
        <v>78</v>
      </c>
      <c r="E122" s="38" t="s">
        <v>1711</v>
      </c>
    </row>
    <row r="123" ht="18" customHeight="1" spans="1:5">
      <c r="A123" s="12">
        <v>119</v>
      </c>
      <c r="B123" s="10" t="s">
        <v>1549</v>
      </c>
      <c r="C123" s="22" t="s">
        <v>1712</v>
      </c>
      <c r="D123" s="23">
        <v>3.6</v>
      </c>
      <c r="E123" s="38" t="s">
        <v>1713</v>
      </c>
    </row>
    <row r="124" ht="18" customHeight="1" spans="1:5">
      <c r="A124" s="12">
        <v>120</v>
      </c>
      <c r="B124" s="10" t="s">
        <v>1549</v>
      </c>
      <c r="C124" s="22" t="s">
        <v>1714</v>
      </c>
      <c r="D124" s="23">
        <v>4.28</v>
      </c>
      <c r="E124" s="38" t="s">
        <v>1715</v>
      </c>
    </row>
    <row r="125" ht="18" customHeight="1" spans="1:5">
      <c r="A125" s="12">
        <v>121</v>
      </c>
      <c r="B125" s="10" t="s">
        <v>1549</v>
      </c>
      <c r="C125" s="22" t="s">
        <v>1716</v>
      </c>
      <c r="D125" s="23">
        <v>14.1</v>
      </c>
      <c r="E125" s="38" t="s">
        <v>1717</v>
      </c>
    </row>
    <row r="126" ht="18" customHeight="1" spans="1:5">
      <c r="A126" s="12">
        <v>122</v>
      </c>
      <c r="B126" s="10" t="s">
        <v>1549</v>
      </c>
      <c r="C126" s="22" t="s">
        <v>1718</v>
      </c>
      <c r="D126" s="23">
        <v>8.4</v>
      </c>
      <c r="E126" s="41" t="s">
        <v>1719</v>
      </c>
    </row>
    <row r="127" ht="18" customHeight="1" spans="1:5">
      <c r="A127" s="12">
        <v>123</v>
      </c>
      <c r="B127" s="10" t="s">
        <v>1549</v>
      </c>
      <c r="C127" s="22" t="s">
        <v>1720</v>
      </c>
      <c r="D127" s="23">
        <v>4</v>
      </c>
      <c r="E127" s="40" t="s">
        <v>1721</v>
      </c>
    </row>
    <row r="128" ht="18" customHeight="1" spans="1:5">
      <c r="A128" s="12">
        <v>124</v>
      </c>
      <c r="B128" s="10" t="s">
        <v>1380</v>
      </c>
      <c r="C128" s="32" t="s">
        <v>1722</v>
      </c>
      <c r="D128" s="23">
        <v>214</v>
      </c>
      <c r="E128" s="24" t="s">
        <v>1723</v>
      </c>
    </row>
    <row r="129" ht="18" customHeight="1" spans="1:5">
      <c r="A129" s="11">
        <v>125</v>
      </c>
      <c r="B129" s="10" t="s">
        <v>1380</v>
      </c>
      <c r="C129" s="22" t="s">
        <v>1724</v>
      </c>
      <c r="D129" s="23">
        <v>2150</v>
      </c>
      <c r="E129" s="24" t="s">
        <v>1725</v>
      </c>
    </row>
    <row r="130" ht="18" customHeight="1" spans="1:5">
      <c r="A130" s="11">
        <v>126</v>
      </c>
      <c r="B130" s="10" t="s">
        <v>1380</v>
      </c>
      <c r="C130" s="22" t="s">
        <v>1726</v>
      </c>
      <c r="D130" s="23">
        <v>6</v>
      </c>
      <c r="E130" s="24" t="s">
        <v>1727</v>
      </c>
    </row>
    <row r="131" ht="18" customHeight="1" spans="1:6">
      <c r="A131" s="11">
        <v>127</v>
      </c>
      <c r="B131" s="10" t="s">
        <v>1728</v>
      </c>
      <c r="C131" s="22" t="s">
        <v>1729</v>
      </c>
      <c r="D131" s="23">
        <v>15</v>
      </c>
      <c r="E131" s="40"/>
      <c r="F131" s="42"/>
    </row>
    <row r="132" ht="18" customHeight="1" spans="1:6">
      <c r="A132" s="11">
        <v>128</v>
      </c>
      <c r="B132" s="10" t="s">
        <v>1401</v>
      </c>
      <c r="C132" s="22" t="s">
        <v>1730</v>
      </c>
      <c r="D132" s="23">
        <v>15</v>
      </c>
      <c r="E132" s="24"/>
      <c r="F132" s="42"/>
    </row>
    <row r="133" ht="18" customHeight="1" spans="1:6">
      <c r="A133" s="11">
        <v>129</v>
      </c>
      <c r="B133" s="10" t="s">
        <v>1350</v>
      </c>
      <c r="C133" s="22" t="s">
        <v>1731</v>
      </c>
      <c r="D133" s="23">
        <v>200</v>
      </c>
      <c r="E133" s="24" t="s">
        <v>1732</v>
      </c>
      <c r="F133" s="42"/>
    </row>
    <row r="134" ht="18" customHeight="1" spans="1:6">
      <c r="A134" s="11">
        <v>130</v>
      </c>
      <c r="B134" s="10" t="s">
        <v>1733</v>
      </c>
      <c r="C134" s="22" t="s">
        <v>1734</v>
      </c>
      <c r="D134" s="23">
        <v>40</v>
      </c>
      <c r="E134" s="24" t="s">
        <v>1735</v>
      </c>
      <c r="F134" s="42"/>
    </row>
    <row r="135" ht="18" customHeight="1" spans="1:6">
      <c r="A135" s="11">
        <v>131</v>
      </c>
      <c r="B135" s="10" t="s">
        <v>1350</v>
      </c>
      <c r="C135" s="22" t="s">
        <v>1736</v>
      </c>
      <c r="D135" s="23">
        <v>200</v>
      </c>
      <c r="E135" s="40"/>
      <c r="F135" s="42"/>
    </row>
    <row r="136" ht="18" customHeight="1" spans="1:6">
      <c r="A136" s="11">
        <v>132</v>
      </c>
      <c r="B136" s="10" t="s">
        <v>1350</v>
      </c>
      <c r="C136" s="22" t="s">
        <v>1737</v>
      </c>
      <c r="D136" s="23">
        <v>35</v>
      </c>
      <c r="E136" s="24" t="s">
        <v>1738</v>
      </c>
      <c r="F136" s="42"/>
    </row>
    <row r="137" ht="27.75" customHeight="1" spans="1:6">
      <c r="A137" s="11">
        <v>133</v>
      </c>
      <c r="B137" s="10" t="s">
        <v>1541</v>
      </c>
      <c r="C137" s="22" t="s">
        <v>1739</v>
      </c>
      <c r="D137" s="23">
        <v>15.12</v>
      </c>
      <c r="E137" s="24" t="s">
        <v>1740</v>
      </c>
      <c r="F137" s="42"/>
    </row>
    <row r="138" ht="18" customHeight="1" spans="1:6">
      <c r="A138" s="11">
        <v>134</v>
      </c>
      <c r="B138" s="10" t="s">
        <v>1541</v>
      </c>
      <c r="C138" s="22" t="s">
        <v>1741</v>
      </c>
      <c r="D138" s="23">
        <v>125.24</v>
      </c>
      <c r="E138" s="24" t="s">
        <v>1742</v>
      </c>
      <c r="F138" s="42"/>
    </row>
    <row r="139" ht="18" customHeight="1" spans="1:6">
      <c r="A139" s="11">
        <v>135</v>
      </c>
      <c r="B139" s="10" t="s">
        <v>1541</v>
      </c>
      <c r="C139" s="22" t="s">
        <v>1743</v>
      </c>
      <c r="D139" s="23">
        <v>6.35</v>
      </c>
      <c r="E139" s="40"/>
      <c r="F139" s="42"/>
    </row>
    <row r="140" ht="18" customHeight="1" spans="1:6">
      <c r="A140" s="11">
        <v>136</v>
      </c>
      <c r="B140" s="10" t="s">
        <v>1541</v>
      </c>
      <c r="C140" s="22" t="s">
        <v>1744</v>
      </c>
      <c r="D140" s="23">
        <v>29</v>
      </c>
      <c r="E140" s="24" t="s">
        <v>1745</v>
      </c>
      <c r="F140" s="42"/>
    </row>
    <row r="141" ht="18" customHeight="1" spans="1:6">
      <c r="A141" s="11">
        <v>137</v>
      </c>
      <c r="B141" s="10" t="s">
        <v>1350</v>
      </c>
      <c r="C141" s="22" t="s">
        <v>1746</v>
      </c>
      <c r="D141" s="23">
        <v>500</v>
      </c>
      <c r="E141" s="40" t="s">
        <v>1747</v>
      </c>
      <c r="F141" s="42"/>
    </row>
    <row r="142" ht="18" customHeight="1" spans="1:6">
      <c r="A142" s="11">
        <v>138</v>
      </c>
      <c r="B142" s="10" t="s">
        <v>1380</v>
      </c>
      <c r="C142" s="22" t="s">
        <v>1748</v>
      </c>
      <c r="D142" s="23">
        <v>20</v>
      </c>
      <c r="E142" s="40"/>
      <c r="F142" s="42"/>
    </row>
    <row r="143" ht="18" customHeight="1" spans="1:6">
      <c r="A143" s="11">
        <v>139</v>
      </c>
      <c r="B143" s="10" t="s">
        <v>1422</v>
      </c>
      <c r="C143" s="22" t="s">
        <v>1749</v>
      </c>
      <c r="D143" s="23">
        <v>30</v>
      </c>
      <c r="E143" s="40"/>
      <c r="F143" s="42"/>
    </row>
    <row r="144" ht="18" customHeight="1" spans="1:6">
      <c r="A144" s="11">
        <v>140</v>
      </c>
      <c r="B144" s="10" t="s">
        <v>1750</v>
      </c>
      <c r="C144" s="22" t="s">
        <v>1751</v>
      </c>
      <c r="D144" s="23">
        <v>1800</v>
      </c>
      <c r="E144" s="40"/>
      <c r="F144" s="42"/>
    </row>
    <row r="145" ht="18" customHeight="1" spans="1:6">
      <c r="A145" s="11">
        <v>141</v>
      </c>
      <c r="B145" s="10" t="s">
        <v>1350</v>
      </c>
      <c r="C145" s="22" t="s">
        <v>1752</v>
      </c>
      <c r="D145" s="23">
        <v>250</v>
      </c>
      <c r="E145" s="40"/>
      <c r="F145" s="42"/>
    </row>
    <row r="146" ht="62.25" customHeight="1" spans="1:6">
      <c r="A146" s="11">
        <v>142</v>
      </c>
      <c r="B146" s="10" t="s">
        <v>1753</v>
      </c>
      <c r="C146" s="22" t="s">
        <v>1754</v>
      </c>
      <c r="D146" s="23">
        <v>211</v>
      </c>
      <c r="E146" s="24" t="s">
        <v>1755</v>
      </c>
      <c r="F146" s="42"/>
    </row>
    <row r="147" ht="18" customHeight="1" spans="1:6">
      <c r="A147" s="11">
        <v>143</v>
      </c>
      <c r="B147" s="10" t="s">
        <v>1350</v>
      </c>
      <c r="C147" s="22" t="s">
        <v>1756</v>
      </c>
      <c r="D147" s="23">
        <v>430</v>
      </c>
      <c r="E147" s="40"/>
      <c r="F147" s="42"/>
    </row>
    <row r="148" ht="18" customHeight="1" spans="1:6">
      <c r="A148" s="11">
        <v>144</v>
      </c>
      <c r="B148" s="10" t="s">
        <v>1350</v>
      </c>
      <c r="C148" s="22" t="s">
        <v>1757</v>
      </c>
      <c r="D148" s="23">
        <v>230</v>
      </c>
      <c r="E148" s="40"/>
      <c r="F148" s="42"/>
    </row>
    <row r="149" ht="24" customHeight="1" spans="1:5">
      <c r="A149" s="9" t="s">
        <v>1758</v>
      </c>
      <c r="B149" s="9"/>
      <c r="C149" s="43"/>
      <c r="D149" s="11">
        <f>SUM(D5:D148)</f>
        <v>8770.3775</v>
      </c>
      <c r="E149" s="24"/>
    </row>
  </sheetData>
  <mergeCells count="7">
    <mergeCell ref="A1:E1"/>
    <mergeCell ref="A149:C149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fitToHeight="1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1.一般平衡</vt:lpstr>
      <vt:lpstr>2.一般收入表</vt:lpstr>
      <vt:lpstr>3.一般支出表</vt:lpstr>
      <vt:lpstr>4.一般明细表</vt:lpstr>
      <vt:lpstr>一般预算经济分类</vt:lpstr>
      <vt:lpstr>3.1基金收支表</vt:lpstr>
      <vt:lpstr>6.政府性基金支出明细</vt:lpstr>
      <vt:lpstr>社会保险基金预算收支表</vt:lpstr>
      <vt:lpstr>转移支付资金</vt:lpstr>
      <vt:lpstr>项目支出安排情况表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大橙子</cp:lastModifiedBy>
  <dcterms:created xsi:type="dcterms:W3CDTF">2014-12-18T09:06:00Z</dcterms:created>
  <cp:lastPrinted>2016-02-25T06:06:00Z</cp:lastPrinted>
  <dcterms:modified xsi:type="dcterms:W3CDTF">2025-03-05T01:59:54Z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C5F45DA9E578493F84BE91EA71FDFA9E_12</vt:lpwstr>
  </property>
</Properties>
</file>